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4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ocert.sharepoint.com/Shared Documents/ACO Operations/05. QA/Draft Documents/"/>
    </mc:Choice>
  </mc:AlternateContent>
  <xr:revisionPtr revIDLastSave="3" documentId="8_{CD6F099C-CFEF-45FC-B4F0-0912C2F5DC92}" xr6:coauthVersionLast="47" xr6:coauthVersionMax="47" xr10:uidLastSave="{906E7D22-929D-4B61-94B8-6AF5DB7CC591}"/>
  <bookViews>
    <workbookView xWindow="-120" yWindow="-120" windowWidth="29040" windowHeight="17640" tabRatio="672" activeTab="1" xr2:uid="{90F29788-CE07-4AFC-86FD-0001D039D74A}"/>
  </bookViews>
  <sheets>
    <sheet name="Product List" sheetId="3" r:id="rId1"/>
    <sheet name="Supplier List" sheetId="2" r:id="rId2"/>
    <sheet name="Formula (1)" sheetId="9" r:id="rId3"/>
    <sheet name="Formula (2)" sheetId="15" r:id="rId4"/>
    <sheet name="Aqueous Extract (1)" sheetId="14" r:id="rId5"/>
    <sheet name="Aqueous Extract (2)" sheetId="17" r:id="rId6"/>
  </sheets>
  <definedNames>
    <definedName name="_xlnm._FilterDatabase" localSheetId="1" hidden="1">'Supplier List'!$B$4:$B$150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7" l="1" a="1"/>
  <c r="G39" i="17" s="1"/>
  <c r="F39" i="17" a="1"/>
  <c r="F39" i="17" s="1"/>
  <c r="D39" i="17" a="1"/>
  <c r="D39" i="17" s="1"/>
  <c r="C39" i="17" a="1"/>
  <c r="C39" i="17" s="1"/>
  <c r="G38" i="17" a="1"/>
  <c r="G38" i="17" s="1"/>
  <c r="F38" i="17" a="1"/>
  <c r="F38" i="17" s="1"/>
  <c r="D38" i="17" a="1"/>
  <c r="D38" i="17" s="1"/>
  <c r="C38" i="17" a="1"/>
  <c r="C38" i="17" s="1"/>
  <c r="G37" i="17" a="1"/>
  <c r="G37" i="17" s="1"/>
  <c r="F37" i="17" a="1"/>
  <c r="F37" i="17" s="1"/>
  <c r="D37" i="17" a="1"/>
  <c r="D37" i="17" s="1"/>
  <c r="C37" i="17" a="1"/>
  <c r="C37" i="17" s="1"/>
  <c r="G36" i="17" a="1"/>
  <c r="G36" i="17" s="1"/>
  <c r="F36" i="17" a="1"/>
  <c r="F36" i="17" s="1"/>
  <c r="D36" i="17" a="1"/>
  <c r="D36" i="17" s="1"/>
  <c r="C36" i="17" a="1"/>
  <c r="C36" i="17" s="1"/>
  <c r="G35" i="17" a="1"/>
  <c r="G35" i="17" s="1"/>
  <c r="F35" i="17" a="1"/>
  <c r="F35" i="17" s="1"/>
  <c r="D35" i="17" a="1"/>
  <c r="D35" i="17" s="1"/>
  <c r="C35" i="17" a="1"/>
  <c r="C35" i="17" s="1"/>
  <c r="P31" i="17" a="1"/>
  <c r="P31" i="17" s="1"/>
  <c r="O31" i="17" a="1"/>
  <c r="O31" i="17" s="1"/>
  <c r="N31" i="17" a="1"/>
  <c r="N31" i="17" s="1"/>
  <c r="M31" i="17" a="1"/>
  <c r="M31" i="17" s="1"/>
  <c r="L31" i="17" a="1"/>
  <c r="L31" i="17" s="1"/>
  <c r="K31" i="17" a="1"/>
  <c r="K31" i="17" s="1"/>
  <c r="J31" i="17" a="1"/>
  <c r="J31" i="17" s="1"/>
  <c r="I31" i="17" a="1"/>
  <c r="I31" i="17" s="1"/>
  <c r="H31" i="17" a="1"/>
  <c r="H31" i="17" s="1"/>
  <c r="F31" i="17" a="1"/>
  <c r="F31" i="17" s="1"/>
  <c r="E31" i="17" a="1"/>
  <c r="E31" i="17" s="1"/>
  <c r="P30" i="17" a="1"/>
  <c r="P30" i="17" s="1"/>
  <c r="O30" i="17" a="1"/>
  <c r="O30" i="17" s="1"/>
  <c r="N30" i="17" a="1"/>
  <c r="N30" i="17" s="1"/>
  <c r="M30" i="17" a="1"/>
  <c r="M30" i="17" s="1"/>
  <c r="L30" i="17" a="1"/>
  <c r="L30" i="17" s="1"/>
  <c r="K30" i="17" a="1"/>
  <c r="K30" i="17" s="1"/>
  <c r="J30" i="17" a="1"/>
  <c r="J30" i="17" s="1"/>
  <c r="I30" i="17" a="1"/>
  <c r="I30" i="17" s="1"/>
  <c r="H30" i="17" a="1"/>
  <c r="H30" i="17" s="1"/>
  <c r="F30" i="17" a="1"/>
  <c r="F30" i="17" s="1"/>
  <c r="E30" i="17" a="1"/>
  <c r="E30" i="17" s="1"/>
  <c r="P29" i="17" a="1"/>
  <c r="P29" i="17" s="1"/>
  <c r="O29" i="17" a="1"/>
  <c r="O29" i="17" s="1"/>
  <c r="N29" i="17" a="1"/>
  <c r="N29" i="17" s="1"/>
  <c r="M29" i="17" a="1"/>
  <c r="M29" i="17" s="1"/>
  <c r="L29" i="17" a="1"/>
  <c r="L29" i="17" s="1"/>
  <c r="K29" i="17" a="1"/>
  <c r="K29" i="17" s="1"/>
  <c r="J29" i="17" a="1"/>
  <c r="J29" i="17" s="1"/>
  <c r="I29" i="17" a="1"/>
  <c r="I29" i="17" s="1"/>
  <c r="H29" i="17" a="1"/>
  <c r="H29" i="17" s="1"/>
  <c r="F29" i="17" a="1"/>
  <c r="F29" i="17" s="1"/>
  <c r="E29" i="17" a="1"/>
  <c r="E29" i="17" s="1"/>
  <c r="P28" i="17" a="1"/>
  <c r="P28" i="17" s="1"/>
  <c r="O28" i="17" a="1"/>
  <c r="O28" i="17" s="1"/>
  <c r="N28" i="17" a="1"/>
  <c r="N28" i="17" s="1"/>
  <c r="M28" i="17" a="1"/>
  <c r="M28" i="17" s="1"/>
  <c r="L28" i="17" a="1"/>
  <c r="L28" i="17" s="1"/>
  <c r="K28" i="17" a="1"/>
  <c r="K28" i="17" s="1"/>
  <c r="J28" i="17" a="1"/>
  <c r="J28" i="17" s="1"/>
  <c r="I28" i="17" a="1"/>
  <c r="I28" i="17" s="1"/>
  <c r="H28" i="17" a="1"/>
  <c r="H28" i="17" s="1"/>
  <c r="F28" i="17" a="1"/>
  <c r="F28" i="17" s="1"/>
  <c r="E28" i="17" a="1"/>
  <c r="E28" i="17" s="1"/>
  <c r="P27" i="17" a="1"/>
  <c r="P27" i="17" s="1"/>
  <c r="O27" i="17" a="1"/>
  <c r="O27" i="17" s="1"/>
  <c r="N27" i="17" a="1"/>
  <c r="N27" i="17" s="1"/>
  <c r="M27" i="17" a="1"/>
  <c r="M27" i="17" s="1"/>
  <c r="L27" i="17" a="1"/>
  <c r="L27" i="17" s="1"/>
  <c r="K27" i="17" a="1"/>
  <c r="K27" i="17" s="1"/>
  <c r="J27" i="17" a="1"/>
  <c r="J27" i="17" s="1"/>
  <c r="I27" i="17" a="1"/>
  <c r="I27" i="17" s="1"/>
  <c r="H27" i="17" a="1"/>
  <c r="H27" i="17" s="1"/>
  <c r="F27" i="17" a="1"/>
  <c r="F27" i="17" s="1"/>
  <c r="E27" i="17" a="1"/>
  <c r="E27" i="17" s="1"/>
  <c r="P23" i="17" a="1"/>
  <c r="P23" i="17" s="1"/>
  <c r="O23" i="17" a="1"/>
  <c r="O23" i="17" s="1"/>
  <c r="N23" i="17" a="1"/>
  <c r="N23" i="17" s="1"/>
  <c r="M23" i="17" a="1"/>
  <c r="M23" i="17" s="1"/>
  <c r="L23" i="17" a="1"/>
  <c r="L23" i="17" s="1"/>
  <c r="K23" i="17" a="1"/>
  <c r="K23" i="17" s="1"/>
  <c r="J23" i="17" a="1"/>
  <c r="J23" i="17" s="1"/>
  <c r="I23" i="17" a="1"/>
  <c r="I23" i="17" s="1"/>
  <c r="H23" i="17" a="1"/>
  <c r="H23" i="17" s="1"/>
  <c r="F23" i="17" a="1"/>
  <c r="F23" i="17" s="1"/>
  <c r="E23" i="17" a="1"/>
  <c r="E23" i="17" s="1"/>
  <c r="P22" i="17" a="1"/>
  <c r="P22" i="17" s="1"/>
  <c r="O22" i="17" a="1"/>
  <c r="O22" i="17" s="1"/>
  <c r="N22" i="17" a="1"/>
  <c r="N22" i="17" s="1"/>
  <c r="M22" i="17" a="1"/>
  <c r="M22" i="17" s="1"/>
  <c r="L22" i="17" a="1"/>
  <c r="L22" i="17" s="1"/>
  <c r="K22" i="17" a="1"/>
  <c r="K22" i="17" s="1"/>
  <c r="J22" i="17" a="1"/>
  <c r="J22" i="17" s="1"/>
  <c r="I22" i="17" a="1"/>
  <c r="I22" i="17" s="1"/>
  <c r="H22" i="17" a="1"/>
  <c r="H22" i="17" s="1"/>
  <c r="F22" i="17" a="1"/>
  <c r="F22" i="17" s="1"/>
  <c r="E22" i="17" a="1"/>
  <c r="E22" i="17" s="1"/>
  <c r="P21" i="17" a="1"/>
  <c r="P21" i="17" s="1"/>
  <c r="O21" i="17" a="1"/>
  <c r="O21" i="17" s="1"/>
  <c r="N21" i="17" a="1"/>
  <c r="N21" i="17" s="1"/>
  <c r="M21" i="17" a="1"/>
  <c r="M21" i="17" s="1"/>
  <c r="L21" i="17" a="1"/>
  <c r="L21" i="17" s="1"/>
  <c r="K21" i="17" a="1"/>
  <c r="K21" i="17" s="1"/>
  <c r="J21" i="17" a="1"/>
  <c r="J21" i="17" s="1"/>
  <c r="I21" i="17" a="1"/>
  <c r="I21" i="17" s="1"/>
  <c r="H21" i="17" a="1"/>
  <c r="H21" i="17" s="1"/>
  <c r="F21" i="17" a="1"/>
  <c r="F21" i="17" s="1"/>
  <c r="E21" i="17" a="1"/>
  <c r="E21" i="17" s="1"/>
  <c r="P20" i="17" a="1"/>
  <c r="P20" i="17" s="1"/>
  <c r="O20" i="17" a="1"/>
  <c r="O20" i="17" s="1"/>
  <c r="N20" i="17" a="1"/>
  <c r="N20" i="17" s="1"/>
  <c r="M20" i="17" a="1"/>
  <c r="M20" i="17" s="1"/>
  <c r="L20" i="17" a="1"/>
  <c r="L20" i="17" s="1"/>
  <c r="K20" i="17" a="1"/>
  <c r="K20" i="17" s="1"/>
  <c r="J20" i="17" a="1"/>
  <c r="J20" i="17" s="1"/>
  <c r="I20" i="17" a="1"/>
  <c r="I20" i="17" s="1"/>
  <c r="H20" i="17" a="1"/>
  <c r="H20" i="17" s="1"/>
  <c r="F20" i="17" a="1"/>
  <c r="F20" i="17" s="1"/>
  <c r="E20" i="17" a="1"/>
  <c r="E20" i="17" s="1"/>
  <c r="P19" i="17" a="1"/>
  <c r="P19" i="17" s="1"/>
  <c r="O19" i="17" a="1"/>
  <c r="O19" i="17" s="1"/>
  <c r="N19" i="17" a="1"/>
  <c r="N19" i="17" s="1"/>
  <c r="M19" i="17" a="1"/>
  <c r="M19" i="17" s="1"/>
  <c r="L19" i="17" a="1"/>
  <c r="L19" i="17" s="1"/>
  <c r="K19" i="17" a="1"/>
  <c r="K19" i="17" s="1"/>
  <c r="J19" i="17" a="1"/>
  <c r="J19" i="17" s="1"/>
  <c r="B51" i="17" s="1"/>
  <c r="I19" i="17" a="1"/>
  <c r="I19" i="17" s="1"/>
  <c r="H19" i="17" a="1"/>
  <c r="H19" i="17" s="1"/>
  <c r="F19" i="17" a="1"/>
  <c r="F19" i="17" s="1"/>
  <c r="E19" i="17" a="1"/>
  <c r="E19" i="17" s="1"/>
  <c r="P15" i="17" a="1"/>
  <c r="P15" i="17" s="1"/>
  <c r="O15" i="17" a="1"/>
  <c r="O15" i="17" s="1"/>
  <c r="N15" i="17" a="1"/>
  <c r="N15" i="17" s="1"/>
  <c r="M15" i="17" a="1"/>
  <c r="M15" i="17" s="1"/>
  <c r="L15" i="17" a="1"/>
  <c r="L15" i="17" s="1"/>
  <c r="K15" i="17" a="1"/>
  <c r="K15" i="17" s="1"/>
  <c r="J15" i="17" a="1"/>
  <c r="J15" i="17" s="1"/>
  <c r="I15" i="17" a="1"/>
  <c r="I15" i="17" s="1"/>
  <c r="H15" i="17" a="1"/>
  <c r="H15" i="17" s="1"/>
  <c r="F15" i="17" a="1"/>
  <c r="F15" i="17" s="1"/>
  <c r="E15" i="17" a="1"/>
  <c r="E15" i="17" s="1"/>
  <c r="P14" i="17" a="1"/>
  <c r="P14" i="17" s="1"/>
  <c r="O14" i="17" a="1"/>
  <c r="O14" i="17" s="1"/>
  <c r="N14" i="17" a="1"/>
  <c r="N14" i="17" s="1"/>
  <c r="M14" i="17" a="1"/>
  <c r="M14" i="17" s="1"/>
  <c r="L14" i="17" a="1"/>
  <c r="L14" i="17" s="1"/>
  <c r="K14" i="17" a="1"/>
  <c r="K14" i="17" s="1"/>
  <c r="J14" i="17" a="1"/>
  <c r="J14" i="17" s="1"/>
  <c r="I14" i="17" a="1"/>
  <c r="I14" i="17" s="1"/>
  <c r="H14" i="17" a="1"/>
  <c r="H14" i="17" s="1"/>
  <c r="F14" i="17" a="1"/>
  <c r="F14" i="17" s="1"/>
  <c r="E14" i="17" a="1"/>
  <c r="E14" i="17" s="1"/>
  <c r="P13" i="17" a="1"/>
  <c r="P13" i="17" s="1"/>
  <c r="O13" i="17" a="1"/>
  <c r="O13" i="17" s="1"/>
  <c r="N13" i="17" a="1"/>
  <c r="N13" i="17" s="1"/>
  <c r="M13" i="17" a="1"/>
  <c r="M13" i="17" s="1"/>
  <c r="L13" i="17" a="1"/>
  <c r="L13" i="17" s="1"/>
  <c r="K13" i="17" a="1"/>
  <c r="K13" i="17" s="1"/>
  <c r="J13" i="17" a="1"/>
  <c r="J13" i="17" s="1"/>
  <c r="I13" i="17" a="1"/>
  <c r="I13" i="17" s="1"/>
  <c r="H13" i="17" a="1"/>
  <c r="H13" i="17" s="1"/>
  <c r="F13" i="17" a="1"/>
  <c r="F13" i="17" s="1"/>
  <c r="E13" i="17" a="1"/>
  <c r="E13" i="17" s="1"/>
  <c r="P12" i="17" a="1"/>
  <c r="P12" i="17" s="1"/>
  <c r="O12" i="17" a="1"/>
  <c r="O12" i="17" s="1"/>
  <c r="N12" i="17" a="1"/>
  <c r="N12" i="17" s="1"/>
  <c r="M12" i="17" a="1"/>
  <c r="M12" i="17" s="1"/>
  <c r="L12" i="17" a="1"/>
  <c r="L12" i="17" s="1"/>
  <c r="K12" i="17" a="1"/>
  <c r="K12" i="17" s="1"/>
  <c r="J12" i="17" a="1"/>
  <c r="J12" i="17" s="1"/>
  <c r="I12" i="17" a="1"/>
  <c r="I12" i="17" s="1"/>
  <c r="H12" i="17" a="1"/>
  <c r="H12" i="17" s="1"/>
  <c r="F12" i="17" a="1"/>
  <c r="F12" i="17" s="1"/>
  <c r="E12" i="17" a="1"/>
  <c r="E12" i="17" s="1"/>
  <c r="P11" i="17" a="1"/>
  <c r="P11" i="17" s="1"/>
  <c r="O11" i="17" a="1"/>
  <c r="O11" i="17" s="1"/>
  <c r="N11" i="17" a="1"/>
  <c r="N11" i="17" s="1"/>
  <c r="M11" i="17" a="1"/>
  <c r="M11" i="17" s="1"/>
  <c r="L11" i="17" a="1"/>
  <c r="L11" i="17" s="1"/>
  <c r="K11" i="17" a="1"/>
  <c r="K11" i="17" s="1"/>
  <c r="J11" i="17" a="1"/>
  <c r="J11" i="17" s="1"/>
  <c r="I11" i="17" a="1"/>
  <c r="I11" i="17" s="1"/>
  <c r="B48" i="17" s="1"/>
  <c r="B50" i="17" s="1"/>
  <c r="H11" i="17" a="1"/>
  <c r="H11" i="17" s="1"/>
  <c r="F11" i="17" a="1"/>
  <c r="F11" i="17" s="1"/>
  <c r="E11" i="17" a="1"/>
  <c r="E11" i="17" s="1"/>
  <c r="G57" i="15" a="1"/>
  <c r="G57" i="15" s="1"/>
  <c r="F57" i="15" a="1"/>
  <c r="F57" i="15" s="1"/>
  <c r="D57" i="15" a="1"/>
  <c r="D57" i="15" s="1"/>
  <c r="C57" i="15" a="1"/>
  <c r="C57" i="15" s="1"/>
  <c r="G56" i="15" a="1"/>
  <c r="G56" i="15" s="1"/>
  <c r="F56" i="15" a="1"/>
  <c r="F56" i="15" s="1"/>
  <c r="D56" i="15" a="1"/>
  <c r="D56" i="15" s="1"/>
  <c r="C56" i="15" a="1"/>
  <c r="C56" i="15" s="1"/>
  <c r="G55" i="15" a="1"/>
  <c r="G55" i="15" s="1"/>
  <c r="F55" i="15" a="1"/>
  <c r="F55" i="15" s="1"/>
  <c r="D55" i="15" a="1"/>
  <c r="D55" i="15" s="1"/>
  <c r="C55" i="15" a="1"/>
  <c r="C55" i="15" s="1"/>
  <c r="G54" i="15" a="1"/>
  <c r="G54" i="15" s="1"/>
  <c r="F54" i="15" a="1"/>
  <c r="F54" i="15" s="1"/>
  <c r="D54" i="15" a="1"/>
  <c r="D54" i="15" s="1"/>
  <c r="C54" i="15" a="1"/>
  <c r="C54" i="15" s="1"/>
  <c r="G53" i="15" a="1"/>
  <c r="G53" i="15" s="1"/>
  <c r="F53" i="15" a="1"/>
  <c r="F53" i="15" s="1"/>
  <c r="D53" i="15" a="1"/>
  <c r="D53" i="15" s="1"/>
  <c r="C53" i="15" a="1"/>
  <c r="C53" i="15" s="1"/>
  <c r="G52" i="15" a="1"/>
  <c r="G52" i="15" s="1"/>
  <c r="F52" i="15" a="1"/>
  <c r="F52" i="15" s="1"/>
  <c r="D52" i="15" a="1"/>
  <c r="D52" i="15" s="1"/>
  <c r="C52" i="15" a="1"/>
  <c r="C52" i="15" s="1"/>
  <c r="G51" i="15" a="1"/>
  <c r="G51" i="15" s="1"/>
  <c r="F51" i="15" a="1"/>
  <c r="F51" i="15" s="1"/>
  <c r="D51" i="15" a="1"/>
  <c r="D51" i="15" s="1"/>
  <c r="C51" i="15" a="1"/>
  <c r="C51" i="15" s="1"/>
  <c r="G50" i="15" a="1"/>
  <c r="G50" i="15" s="1"/>
  <c r="F50" i="15" a="1"/>
  <c r="F50" i="15" s="1"/>
  <c r="D50" i="15" a="1"/>
  <c r="D50" i="15" s="1"/>
  <c r="C50" i="15" a="1"/>
  <c r="C50" i="15" s="1"/>
  <c r="G49" i="15" a="1"/>
  <c r="G49" i="15" s="1"/>
  <c r="F49" i="15" a="1"/>
  <c r="F49" i="15" s="1"/>
  <c r="D49" i="15" a="1"/>
  <c r="D49" i="15" s="1"/>
  <c r="C49" i="15" a="1"/>
  <c r="C49" i="15" s="1"/>
  <c r="G48" i="15" a="1"/>
  <c r="G48" i="15" s="1"/>
  <c r="F48" i="15" a="1"/>
  <c r="F48" i="15" s="1"/>
  <c r="D48" i="15" a="1"/>
  <c r="D48" i="15" s="1"/>
  <c r="C48" i="15" a="1"/>
  <c r="C48" i="15" s="1"/>
  <c r="C44" i="15"/>
  <c r="O42" i="15" a="1"/>
  <c r="O42" i="15" s="1"/>
  <c r="N42" i="15" a="1"/>
  <c r="N42" i="15" s="1"/>
  <c r="M42" i="15" a="1"/>
  <c r="M42" i="15" s="1"/>
  <c r="L42" i="15" a="1"/>
  <c r="L42" i="15" s="1"/>
  <c r="K42" i="15" a="1"/>
  <c r="K42" i="15" s="1"/>
  <c r="J42" i="15" a="1"/>
  <c r="J42" i="15" s="1"/>
  <c r="I42" i="15" a="1"/>
  <c r="I42" i="15" s="1"/>
  <c r="H42" i="15" a="1"/>
  <c r="H42" i="15" s="1"/>
  <c r="G42" i="15" a="1"/>
  <c r="G42" i="15" s="1"/>
  <c r="E42" i="15" a="1"/>
  <c r="E42" i="15" s="1"/>
  <c r="D42" i="15" a="1"/>
  <c r="D42" i="15" s="1"/>
  <c r="O41" i="15" a="1"/>
  <c r="O41" i="15" s="1"/>
  <c r="N41" i="15" a="1"/>
  <c r="N41" i="15" s="1"/>
  <c r="M41" i="15" a="1"/>
  <c r="M41" i="15" s="1"/>
  <c r="L41" i="15" a="1"/>
  <c r="L41" i="15" s="1"/>
  <c r="K41" i="15" a="1"/>
  <c r="K41" i="15" s="1"/>
  <c r="J41" i="15" a="1"/>
  <c r="J41" i="15" s="1"/>
  <c r="I41" i="15" a="1"/>
  <c r="I41" i="15" s="1"/>
  <c r="H41" i="15" a="1"/>
  <c r="H41" i="15" s="1"/>
  <c r="G41" i="15" a="1"/>
  <c r="G41" i="15" s="1"/>
  <c r="E41" i="15" a="1"/>
  <c r="E41" i="15" s="1"/>
  <c r="D41" i="15" a="1"/>
  <c r="D41" i="15" s="1"/>
  <c r="O40" i="15" a="1"/>
  <c r="O40" i="15" s="1"/>
  <c r="N40" i="15" a="1"/>
  <c r="N40" i="15" s="1"/>
  <c r="M40" i="15" a="1"/>
  <c r="M40" i="15" s="1"/>
  <c r="L40" i="15" a="1"/>
  <c r="L40" i="15" s="1"/>
  <c r="K40" i="15" a="1"/>
  <c r="K40" i="15" s="1"/>
  <c r="J40" i="15" a="1"/>
  <c r="J40" i="15" s="1"/>
  <c r="I40" i="15" a="1"/>
  <c r="I40" i="15" s="1"/>
  <c r="H40" i="15" a="1"/>
  <c r="H40" i="15" s="1"/>
  <c r="G40" i="15" a="1"/>
  <c r="G40" i="15" s="1"/>
  <c r="E40" i="15" a="1"/>
  <c r="E40" i="15" s="1"/>
  <c r="D40" i="15" a="1"/>
  <c r="D40" i="15" s="1"/>
  <c r="O39" i="15" a="1"/>
  <c r="O39" i="15" s="1"/>
  <c r="N39" i="15" a="1"/>
  <c r="N39" i="15" s="1"/>
  <c r="M39" i="15" a="1"/>
  <c r="M39" i="15" s="1"/>
  <c r="L39" i="15" a="1"/>
  <c r="L39" i="15" s="1"/>
  <c r="K39" i="15" a="1"/>
  <c r="K39" i="15" s="1"/>
  <c r="J39" i="15" a="1"/>
  <c r="J39" i="15" s="1"/>
  <c r="I39" i="15" a="1"/>
  <c r="I39" i="15" s="1"/>
  <c r="H39" i="15" a="1"/>
  <c r="H39" i="15" s="1"/>
  <c r="G39" i="15" a="1"/>
  <c r="G39" i="15" s="1"/>
  <c r="E39" i="15" a="1"/>
  <c r="E39" i="15" s="1"/>
  <c r="D39" i="15" a="1"/>
  <c r="D39" i="15" s="1"/>
  <c r="O38" i="15" a="1"/>
  <c r="O38" i="15" s="1"/>
  <c r="N38" i="15" a="1"/>
  <c r="N38" i="15" s="1"/>
  <c r="M38" i="15" a="1"/>
  <c r="M38" i="15" s="1"/>
  <c r="L38" i="15" a="1"/>
  <c r="L38" i="15" s="1"/>
  <c r="K38" i="15" a="1"/>
  <c r="K38" i="15" s="1"/>
  <c r="J38" i="15" a="1"/>
  <c r="J38" i="15" s="1"/>
  <c r="I38" i="15" a="1"/>
  <c r="I38" i="15" s="1"/>
  <c r="H38" i="15" a="1"/>
  <c r="H38" i="15" s="1"/>
  <c r="G38" i="15" a="1"/>
  <c r="G38" i="15" s="1"/>
  <c r="E38" i="15" a="1"/>
  <c r="E38" i="15" s="1"/>
  <c r="D38" i="15" a="1"/>
  <c r="D38" i="15" s="1"/>
  <c r="O37" i="15" a="1"/>
  <c r="O37" i="15" s="1"/>
  <c r="N37" i="15" a="1"/>
  <c r="N37" i="15" s="1"/>
  <c r="M37" i="15" a="1"/>
  <c r="M37" i="15" s="1"/>
  <c r="L37" i="15" a="1"/>
  <c r="L37" i="15" s="1"/>
  <c r="K37" i="15" a="1"/>
  <c r="K37" i="15" s="1"/>
  <c r="J37" i="15" a="1"/>
  <c r="J37" i="15" s="1"/>
  <c r="I37" i="15" a="1"/>
  <c r="I37" i="15" s="1"/>
  <c r="H37" i="15" a="1"/>
  <c r="H37" i="15" s="1"/>
  <c r="G37" i="15" a="1"/>
  <c r="G37" i="15" s="1"/>
  <c r="E37" i="15" a="1"/>
  <c r="E37" i="15" s="1"/>
  <c r="D37" i="15" a="1"/>
  <c r="D37" i="15" s="1"/>
  <c r="O36" i="15" a="1"/>
  <c r="O36" i="15" s="1"/>
  <c r="N36" i="15" a="1"/>
  <c r="N36" i="15" s="1"/>
  <c r="M36" i="15" a="1"/>
  <c r="M36" i="15" s="1"/>
  <c r="L36" i="15" a="1"/>
  <c r="L36" i="15" s="1"/>
  <c r="K36" i="15" a="1"/>
  <c r="K36" i="15" s="1"/>
  <c r="J36" i="15" a="1"/>
  <c r="J36" i="15" s="1"/>
  <c r="I36" i="15" a="1"/>
  <c r="I36" i="15" s="1"/>
  <c r="H36" i="15" a="1"/>
  <c r="H36" i="15" s="1"/>
  <c r="G36" i="15" a="1"/>
  <c r="G36" i="15" s="1"/>
  <c r="E36" i="15" a="1"/>
  <c r="E36" i="15" s="1"/>
  <c r="D36" i="15" a="1"/>
  <c r="D36" i="15" s="1"/>
  <c r="O35" i="15" a="1"/>
  <c r="O35" i="15" s="1"/>
  <c r="N35" i="15" a="1"/>
  <c r="N35" i="15" s="1"/>
  <c r="M35" i="15" a="1"/>
  <c r="M35" i="15" s="1"/>
  <c r="L35" i="15" a="1"/>
  <c r="L35" i="15" s="1"/>
  <c r="K35" i="15" a="1"/>
  <c r="K35" i="15" s="1"/>
  <c r="J35" i="15" a="1"/>
  <c r="J35" i="15" s="1"/>
  <c r="I35" i="15" a="1"/>
  <c r="I35" i="15" s="1"/>
  <c r="H35" i="15" a="1"/>
  <c r="H35" i="15" s="1"/>
  <c r="G35" i="15" a="1"/>
  <c r="G35" i="15" s="1"/>
  <c r="E35" i="15" a="1"/>
  <c r="E35" i="15" s="1"/>
  <c r="D35" i="15" a="1"/>
  <c r="D35" i="15" s="1"/>
  <c r="O34" i="15" a="1"/>
  <c r="O34" i="15" s="1"/>
  <c r="N34" i="15" a="1"/>
  <c r="N34" i="15" s="1"/>
  <c r="M34" i="15" a="1"/>
  <c r="M34" i="15" s="1"/>
  <c r="L34" i="15" a="1"/>
  <c r="L34" i="15" s="1"/>
  <c r="K34" i="15" a="1"/>
  <c r="K34" i="15" s="1"/>
  <c r="J34" i="15" a="1"/>
  <c r="J34" i="15" s="1"/>
  <c r="I34" i="15" a="1"/>
  <c r="I34" i="15" s="1"/>
  <c r="H34" i="15" a="1"/>
  <c r="H34" i="15" s="1"/>
  <c r="G34" i="15" a="1"/>
  <c r="G34" i="15" s="1"/>
  <c r="E34" i="15" a="1"/>
  <c r="E34" i="15" s="1"/>
  <c r="D34" i="15" a="1"/>
  <c r="D34" i="15" s="1"/>
  <c r="O33" i="15" a="1"/>
  <c r="O33" i="15" s="1"/>
  <c r="N33" i="15" a="1"/>
  <c r="N33" i="15" s="1"/>
  <c r="M33" i="15" a="1"/>
  <c r="M33" i="15" s="1"/>
  <c r="L33" i="15" a="1"/>
  <c r="L33" i="15" s="1"/>
  <c r="K33" i="15" a="1"/>
  <c r="K33" i="15" s="1"/>
  <c r="J33" i="15" a="1"/>
  <c r="J33" i="15" s="1"/>
  <c r="I33" i="15" a="1"/>
  <c r="I33" i="15" s="1"/>
  <c r="H33" i="15" a="1"/>
  <c r="H33" i="15" s="1"/>
  <c r="G33" i="15" a="1"/>
  <c r="G33" i="15" s="1"/>
  <c r="E33" i="15" a="1"/>
  <c r="E33" i="15" s="1"/>
  <c r="D33" i="15" a="1"/>
  <c r="D33" i="15" s="1"/>
  <c r="O32" i="15" a="1"/>
  <c r="O32" i="15" s="1"/>
  <c r="N32" i="15" a="1"/>
  <c r="N32" i="15" s="1"/>
  <c r="M32" i="15" a="1"/>
  <c r="M32" i="15" s="1"/>
  <c r="L32" i="15" a="1"/>
  <c r="L32" i="15" s="1"/>
  <c r="K32" i="15" a="1"/>
  <c r="K32" i="15" s="1"/>
  <c r="J32" i="15" a="1"/>
  <c r="J32" i="15" s="1"/>
  <c r="I32" i="15" a="1"/>
  <c r="I32" i="15" s="1"/>
  <c r="H32" i="15" a="1"/>
  <c r="H32" i="15" s="1"/>
  <c r="G32" i="15" a="1"/>
  <c r="G32" i="15" s="1"/>
  <c r="E32" i="15" a="1"/>
  <c r="E32" i="15" s="1"/>
  <c r="D32" i="15" a="1"/>
  <c r="D32" i="15" s="1"/>
  <c r="O31" i="15" a="1"/>
  <c r="O31" i="15" s="1"/>
  <c r="N31" i="15" a="1"/>
  <c r="N31" i="15" s="1"/>
  <c r="M31" i="15" a="1"/>
  <c r="M31" i="15" s="1"/>
  <c r="L31" i="15" a="1"/>
  <c r="L31" i="15" s="1"/>
  <c r="K31" i="15" a="1"/>
  <c r="K31" i="15" s="1"/>
  <c r="J31" i="15" a="1"/>
  <c r="J31" i="15" s="1"/>
  <c r="I31" i="15" a="1"/>
  <c r="I31" i="15" s="1"/>
  <c r="H31" i="15" a="1"/>
  <c r="H31" i="15" s="1"/>
  <c r="G31" i="15" a="1"/>
  <c r="G31" i="15" s="1"/>
  <c r="E31" i="15" a="1"/>
  <c r="E31" i="15" s="1"/>
  <c r="D31" i="15" a="1"/>
  <c r="D31" i="15" s="1"/>
  <c r="O30" i="15" a="1"/>
  <c r="O30" i="15" s="1"/>
  <c r="N30" i="15" a="1"/>
  <c r="N30" i="15" s="1"/>
  <c r="M30" i="15" a="1"/>
  <c r="M30" i="15" s="1"/>
  <c r="L30" i="15" a="1"/>
  <c r="L30" i="15" s="1"/>
  <c r="K30" i="15" a="1"/>
  <c r="K30" i="15" s="1"/>
  <c r="J30" i="15" a="1"/>
  <c r="J30" i="15" s="1"/>
  <c r="I30" i="15" a="1"/>
  <c r="I30" i="15" s="1"/>
  <c r="H30" i="15" a="1"/>
  <c r="H30" i="15" s="1"/>
  <c r="G30" i="15" a="1"/>
  <c r="G30" i="15" s="1"/>
  <c r="E30" i="15" a="1"/>
  <c r="E30" i="15" s="1"/>
  <c r="D30" i="15" a="1"/>
  <c r="D30" i="15" s="1"/>
  <c r="O29" i="15" a="1"/>
  <c r="O29" i="15" s="1"/>
  <c r="N29" i="15" a="1"/>
  <c r="N29" i="15" s="1"/>
  <c r="M29" i="15" a="1"/>
  <c r="M29" i="15" s="1"/>
  <c r="L29" i="15" a="1"/>
  <c r="L29" i="15" s="1"/>
  <c r="K29" i="15" a="1"/>
  <c r="K29" i="15" s="1"/>
  <c r="J29" i="15" a="1"/>
  <c r="J29" i="15" s="1"/>
  <c r="I29" i="15" a="1"/>
  <c r="I29" i="15" s="1"/>
  <c r="H29" i="15" a="1"/>
  <c r="H29" i="15" s="1"/>
  <c r="G29" i="15" a="1"/>
  <c r="G29" i="15" s="1"/>
  <c r="E29" i="15" a="1"/>
  <c r="E29" i="15" s="1"/>
  <c r="D29" i="15" a="1"/>
  <c r="D29" i="15" s="1"/>
  <c r="O28" i="15" a="1"/>
  <c r="O28" i="15" s="1"/>
  <c r="N28" i="15" a="1"/>
  <c r="N28" i="15" s="1"/>
  <c r="M28" i="15" a="1"/>
  <c r="M28" i="15" s="1"/>
  <c r="L28" i="15" a="1"/>
  <c r="L28" i="15" s="1"/>
  <c r="K28" i="15" a="1"/>
  <c r="K28" i="15" s="1"/>
  <c r="J28" i="15" a="1"/>
  <c r="J28" i="15" s="1"/>
  <c r="I28" i="15" a="1"/>
  <c r="I28" i="15" s="1"/>
  <c r="H28" i="15" a="1"/>
  <c r="H28" i="15" s="1"/>
  <c r="G28" i="15" a="1"/>
  <c r="G28" i="15" s="1"/>
  <c r="E28" i="15" a="1"/>
  <c r="E28" i="15" s="1"/>
  <c r="D28" i="15" a="1"/>
  <c r="D28" i="15" s="1"/>
  <c r="O27" i="15" a="1"/>
  <c r="O27" i="15" s="1"/>
  <c r="N27" i="15" a="1"/>
  <c r="N27" i="15" s="1"/>
  <c r="M27" i="15" a="1"/>
  <c r="M27" i="15" s="1"/>
  <c r="L27" i="15" a="1"/>
  <c r="L27" i="15" s="1"/>
  <c r="K27" i="15" a="1"/>
  <c r="K27" i="15" s="1"/>
  <c r="J27" i="15" a="1"/>
  <c r="J27" i="15" s="1"/>
  <c r="I27" i="15" a="1"/>
  <c r="I27" i="15" s="1"/>
  <c r="H27" i="15" a="1"/>
  <c r="H27" i="15" s="1"/>
  <c r="G27" i="15" a="1"/>
  <c r="G27" i="15" s="1"/>
  <c r="E27" i="15" a="1"/>
  <c r="E27" i="15" s="1"/>
  <c r="D27" i="15" a="1"/>
  <c r="D27" i="15" s="1"/>
  <c r="O26" i="15" a="1"/>
  <c r="O26" i="15" s="1"/>
  <c r="N26" i="15" a="1"/>
  <c r="N26" i="15" s="1"/>
  <c r="M26" i="15" a="1"/>
  <c r="M26" i="15" s="1"/>
  <c r="L26" i="15" a="1"/>
  <c r="L26" i="15" s="1"/>
  <c r="K26" i="15" a="1"/>
  <c r="K26" i="15" s="1"/>
  <c r="J26" i="15" a="1"/>
  <c r="J26" i="15" s="1"/>
  <c r="I26" i="15" a="1"/>
  <c r="I26" i="15" s="1"/>
  <c r="H26" i="15" a="1"/>
  <c r="H26" i="15" s="1"/>
  <c r="G26" i="15" a="1"/>
  <c r="G26" i="15" s="1"/>
  <c r="E26" i="15" a="1"/>
  <c r="E26" i="15" s="1"/>
  <c r="D26" i="15" a="1"/>
  <c r="D26" i="15" s="1"/>
  <c r="O25" i="15" a="1"/>
  <c r="O25" i="15" s="1"/>
  <c r="N25" i="15" a="1"/>
  <c r="N25" i="15" s="1"/>
  <c r="M25" i="15" a="1"/>
  <c r="M25" i="15" s="1"/>
  <c r="L25" i="15" a="1"/>
  <c r="L25" i="15" s="1"/>
  <c r="K25" i="15" a="1"/>
  <c r="K25" i="15" s="1"/>
  <c r="J25" i="15" a="1"/>
  <c r="J25" i="15" s="1"/>
  <c r="I25" i="15" a="1"/>
  <c r="I25" i="15" s="1"/>
  <c r="H25" i="15" a="1"/>
  <c r="H25" i="15" s="1"/>
  <c r="G25" i="15" a="1"/>
  <c r="G25" i="15" s="1"/>
  <c r="E25" i="15" a="1"/>
  <c r="E25" i="15" s="1"/>
  <c r="D25" i="15" a="1"/>
  <c r="D25" i="15" s="1"/>
  <c r="O24" i="15" a="1"/>
  <c r="O24" i="15" s="1"/>
  <c r="N24" i="15" a="1"/>
  <c r="N24" i="15" s="1"/>
  <c r="M24" i="15" a="1"/>
  <c r="M24" i="15" s="1"/>
  <c r="L24" i="15" a="1"/>
  <c r="L24" i="15" s="1"/>
  <c r="K24" i="15" a="1"/>
  <c r="K24" i="15" s="1"/>
  <c r="J24" i="15" a="1"/>
  <c r="J24" i="15" s="1"/>
  <c r="I24" i="15" a="1"/>
  <c r="I24" i="15" s="1"/>
  <c r="H24" i="15" a="1"/>
  <c r="H24" i="15" s="1"/>
  <c r="G24" i="15" a="1"/>
  <c r="G24" i="15" s="1"/>
  <c r="E24" i="15" a="1"/>
  <c r="E24" i="15" s="1"/>
  <c r="D24" i="15" a="1"/>
  <c r="D24" i="15" s="1"/>
  <c r="O23" i="15" a="1"/>
  <c r="O23" i="15" s="1"/>
  <c r="N23" i="15" a="1"/>
  <c r="N23" i="15" s="1"/>
  <c r="M23" i="15" a="1"/>
  <c r="M23" i="15" s="1"/>
  <c r="L23" i="15" a="1"/>
  <c r="L23" i="15" s="1"/>
  <c r="K23" i="15" a="1"/>
  <c r="K23" i="15" s="1"/>
  <c r="J23" i="15" a="1"/>
  <c r="J23" i="15" s="1"/>
  <c r="I23" i="15" a="1"/>
  <c r="I23" i="15" s="1"/>
  <c r="H23" i="15" a="1"/>
  <c r="H23" i="15" s="1"/>
  <c r="G23" i="15" a="1"/>
  <c r="G23" i="15" s="1"/>
  <c r="E23" i="15" a="1"/>
  <c r="E23" i="15" s="1"/>
  <c r="D23" i="15" a="1"/>
  <c r="D23" i="15" s="1"/>
  <c r="O22" i="15" a="1"/>
  <c r="O22" i="15" s="1"/>
  <c r="N22" i="15" a="1"/>
  <c r="N22" i="15" s="1"/>
  <c r="M22" i="15" a="1"/>
  <c r="M22" i="15" s="1"/>
  <c r="L22" i="15" a="1"/>
  <c r="L22" i="15" s="1"/>
  <c r="K22" i="15" a="1"/>
  <c r="K22" i="15" s="1"/>
  <c r="J22" i="15" a="1"/>
  <c r="J22" i="15" s="1"/>
  <c r="I22" i="15" a="1"/>
  <c r="I22" i="15" s="1"/>
  <c r="H22" i="15" a="1"/>
  <c r="H22" i="15" s="1"/>
  <c r="G22" i="15" a="1"/>
  <c r="G22" i="15" s="1"/>
  <c r="E22" i="15" a="1"/>
  <c r="E22" i="15" s="1"/>
  <c r="D22" i="15" a="1"/>
  <c r="D22" i="15" s="1"/>
  <c r="O21" i="15" a="1"/>
  <c r="O21" i="15" s="1"/>
  <c r="N21" i="15" a="1"/>
  <c r="N21" i="15" s="1"/>
  <c r="M21" i="15" a="1"/>
  <c r="M21" i="15" s="1"/>
  <c r="L21" i="15" a="1"/>
  <c r="L21" i="15" s="1"/>
  <c r="K21" i="15" a="1"/>
  <c r="K21" i="15" s="1"/>
  <c r="J21" i="15" a="1"/>
  <c r="J21" i="15" s="1"/>
  <c r="I21" i="15" a="1"/>
  <c r="I21" i="15" s="1"/>
  <c r="H21" i="15" a="1"/>
  <c r="H21" i="15" s="1"/>
  <c r="G21" i="15" a="1"/>
  <c r="G21" i="15" s="1"/>
  <c r="E21" i="15" a="1"/>
  <c r="E21" i="15" s="1"/>
  <c r="D21" i="15" a="1"/>
  <c r="D21" i="15" s="1"/>
  <c r="O20" i="15" a="1"/>
  <c r="O20" i="15" s="1"/>
  <c r="N20" i="15" a="1"/>
  <c r="N20" i="15" s="1"/>
  <c r="M20" i="15" a="1"/>
  <c r="M20" i="15" s="1"/>
  <c r="L20" i="15" a="1"/>
  <c r="L20" i="15" s="1"/>
  <c r="K20" i="15" a="1"/>
  <c r="K20" i="15" s="1"/>
  <c r="J20" i="15" a="1"/>
  <c r="J20" i="15" s="1"/>
  <c r="I20" i="15" a="1"/>
  <c r="I20" i="15" s="1"/>
  <c r="H20" i="15" a="1"/>
  <c r="H20" i="15" s="1"/>
  <c r="G20" i="15" a="1"/>
  <c r="G20" i="15" s="1"/>
  <c r="E20" i="15" a="1"/>
  <c r="E20" i="15" s="1"/>
  <c r="D20" i="15" a="1"/>
  <c r="D20" i="15" s="1"/>
  <c r="O19" i="15" a="1"/>
  <c r="O19" i="15" s="1"/>
  <c r="N19" i="15" a="1"/>
  <c r="N19" i="15" s="1"/>
  <c r="M19" i="15" a="1"/>
  <c r="M19" i="15" s="1"/>
  <c r="L19" i="15" a="1"/>
  <c r="L19" i="15" s="1"/>
  <c r="K19" i="15" a="1"/>
  <c r="K19" i="15" s="1"/>
  <c r="J19" i="15" a="1"/>
  <c r="J19" i="15" s="1"/>
  <c r="I19" i="15" a="1"/>
  <c r="I19" i="15" s="1"/>
  <c r="H19" i="15" a="1"/>
  <c r="H19" i="15" s="1"/>
  <c r="G19" i="15" a="1"/>
  <c r="G19" i="15" s="1"/>
  <c r="E19" i="15" a="1"/>
  <c r="E19" i="15" s="1"/>
  <c r="D19" i="15" a="1"/>
  <c r="D19" i="15" s="1"/>
  <c r="O18" i="15" a="1"/>
  <c r="O18" i="15" s="1"/>
  <c r="N18" i="15" a="1"/>
  <c r="N18" i="15" s="1"/>
  <c r="M18" i="15" a="1"/>
  <c r="M18" i="15" s="1"/>
  <c r="L18" i="15" a="1"/>
  <c r="L18" i="15" s="1"/>
  <c r="K18" i="15" a="1"/>
  <c r="K18" i="15" s="1"/>
  <c r="J18" i="15" a="1"/>
  <c r="J18" i="15" s="1"/>
  <c r="I18" i="15" a="1"/>
  <c r="I18" i="15" s="1"/>
  <c r="H18" i="15" a="1"/>
  <c r="H18" i="15" s="1"/>
  <c r="G18" i="15" a="1"/>
  <c r="G18" i="15" s="1"/>
  <c r="E18" i="15" a="1"/>
  <c r="E18" i="15" s="1"/>
  <c r="D18" i="15" a="1"/>
  <c r="D18" i="15" s="1"/>
  <c r="O17" i="15" a="1"/>
  <c r="O17" i="15" s="1"/>
  <c r="N17" i="15" a="1"/>
  <c r="N17" i="15" s="1"/>
  <c r="M17" i="15" a="1"/>
  <c r="M17" i="15" s="1"/>
  <c r="L17" i="15" a="1"/>
  <c r="L17" i="15" s="1"/>
  <c r="K17" i="15" a="1"/>
  <c r="K17" i="15" s="1"/>
  <c r="J17" i="15" a="1"/>
  <c r="J17" i="15" s="1"/>
  <c r="I17" i="15" a="1"/>
  <c r="I17" i="15" s="1"/>
  <c r="H17" i="15" a="1"/>
  <c r="H17" i="15" s="1"/>
  <c r="G17" i="15" a="1"/>
  <c r="G17" i="15" s="1"/>
  <c r="E17" i="15" a="1"/>
  <c r="E17" i="15" s="1"/>
  <c r="D17" i="15" a="1"/>
  <c r="D17" i="15" s="1"/>
  <c r="O16" i="15" a="1"/>
  <c r="O16" i="15" s="1"/>
  <c r="N16" i="15" a="1"/>
  <c r="N16" i="15" s="1"/>
  <c r="M16" i="15" a="1"/>
  <c r="M16" i="15" s="1"/>
  <c r="L16" i="15" a="1"/>
  <c r="L16" i="15" s="1"/>
  <c r="K16" i="15" a="1"/>
  <c r="K16" i="15" s="1"/>
  <c r="J16" i="15" a="1"/>
  <c r="J16" i="15" s="1"/>
  <c r="I16" i="15" a="1"/>
  <c r="I16" i="15" s="1"/>
  <c r="H16" i="15" a="1"/>
  <c r="H16" i="15" s="1"/>
  <c r="G16" i="15" a="1"/>
  <c r="G16" i="15" s="1"/>
  <c r="E16" i="15" a="1"/>
  <c r="E16" i="15" s="1"/>
  <c r="D16" i="15" a="1"/>
  <c r="D16" i="15" s="1"/>
  <c r="O15" i="15" a="1"/>
  <c r="O15" i="15" s="1"/>
  <c r="N15" i="15" a="1"/>
  <c r="N15" i="15" s="1"/>
  <c r="M15" i="15" a="1"/>
  <c r="M15" i="15" s="1"/>
  <c r="L15" i="15" a="1"/>
  <c r="L15" i="15" s="1"/>
  <c r="K15" i="15" a="1"/>
  <c r="K15" i="15" s="1"/>
  <c r="J15" i="15" a="1"/>
  <c r="J15" i="15" s="1"/>
  <c r="I15" i="15" a="1"/>
  <c r="I15" i="15" s="1"/>
  <c r="H15" i="15" a="1"/>
  <c r="H15" i="15" s="1"/>
  <c r="G15" i="15" a="1"/>
  <c r="G15" i="15" s="1"/>
  <c r="E15" i="15" a="1"/>
  <c r="E15" i="15" s="1"/>
  <c r="D15" i="15" a="1"/>
  <c r="D15" i="15" s="1"/>
  <c r="O14" i="15" a="1"/>
  <c r="O14" i="15" s="1"/>
  <c r="N14" i="15" a="1"/>
  <c r="N14" i="15" s="1"/>
  <c r="M14" i="15" a="1"/>
  <c r="M14" i="15" s="1"/>
  <c r="L14" i="15" a="1"/>
  <c r="L14" i="15" s="1"/>
  <c r="K14" i="15" a="1"/>
  <c r="K14" i="15" s="1"/>
  <c r="J14" i="15" a="1"/>
  <c r="J14" i="15" s="1"/>
  <c r="I14" i="15" a="1"/>
  <c r="I14" i="15" s="1"/>
  <c r="H14" i="15" a="1"/>
  <c r="H14" i="15" s="1"/>
  <c r="G14" i="15" a="1"/>
  <c r="G14" i="15" s="1"/>
  <c r="E14" i="15" a="1"/>
  <c r="E14" i="15" s="1"/>
  <c r="D14" i="15" a="1"/>
  <c r="D14" i="15" s="1"/>
  <c r="O13" i="15" a="1"/>
  <c r="O13" i="15" s="1"/>
  <c r="N13" i="15" a="1"/>
  <c r="N13" i="15" s="1"/>
  <c r="M13" i="15" a="1"/>
  <c r="M13" i="15" s="1"/>
  <c r="L13" i="15" a="1"/>
  <c r="L13" i="15" s="1"/>
  <c r="K13" i="15" a="1"/>
  <c r="K13" i="15" s="1"/>
  <c r="J13" i="15" a="1"/>
  <c r="J13" i="15" s="1"/>
  <c r="I13" i="15" a="1"/>
  <c r="I13" i="15" s="1"/>
  <c r="H13" i="15" a="1"/>
  <c r="H13" i="15" s="1"/>
  <c r="G13" i="15" a="1"/>
  <c r="G13" i="15" s="1"/>
  <c r="E13" i="15" a="1"/>
  <c r="E13" i="15" s="1"/>
  <c r="D13" i="15" a="1"/>
  <c r="D13" i="15" s="1"/>
  <c r="H12" i="14" a="1"/>
  <c r="H12" i="14" s="1"/>
  <c r="I12" i="14" a="1"/>
  <c r="I12" i="14" s="1"/>
  <c r="J12" i="14" a="1"/>
  <c r="J12" i="14" s="1"/>
  <c r="K12" i="14" a="1"/>
  <c r="K12" i="14" s="1"/>
  <c r="L12" i="14" a="1"/>
  <c r="L12" i="14" s="1"/>
  <c r="M12" i="14" a="1"/>
  <c r="M12" i="14" s="1"/>
  <c r="H13" i="14" a="1"/>
  <c r="H13" i="14" s="1"/>
  <c r="I13" i="14" a="1"/>
  <c r="I13" i="14" s="1"/>
  <c r="J13" i="14" a="1"/>
  <c r="J13" i="14" s="1"/>
  <c r="K13" i="14" a="1"/>
  <c r="K13" i="14" s="1"/>
  <c r="L13" i="14" a="1"/>
  <c r="L13" i="14" s="1"/>
  <c r="M13" i="14" a="1"/>
  <c r="M13" i="14" s="1"/>
  <c r="H14" i="14" a="1"/>
  <c r="H14" i="14" s="1"/>
  <c r="I14" i="14" a="1"/>
  <c r="I14" i="14" s="1"/>
  <c r="J14" i="14" a="1"/>
  <c r="J14" i="14" s="1"/>
  <c r="K14" i="14" a="1"/>
  <c r="K14" i="14" s="1"/>
  <c r="L14" i="14" a="1"/>
  <c r="L14" i="14" s="1"/>
  <c r="M14" i="14" a="1"/>
  <c r="M14" i="14" s="1"/>
  <c r="H15" i="14" a="1"/>
  <c r="H15" i="14" s="1"/>
  <c r="I15" i="14" a="1"/>
  <c r="I15" i="14" s="1"/>
  <c r="J15" i="14" a="1"/>
  <c r="J15" i="14" s="1"/>
  <c r="K15" i="14" a="1"/>
  <c r="K15" i="14" s="1"/>
  <c r="L15" i="14" a="1"/>
  <c r="L15" i="14" s="1"/>
  <c r="M15" i="14" a="1"/>
  <c r="M15" i="14" s="1"/>
  <c r="M11" i="14" a="1"/>
  <c r="M11" i="14" s="1"/>
  <c r="L11" i="14" a="1"/>
  <c r="L11" i="14" s="1"/>
  <c r="K11" i="14" a="1"/>
  <c r="K11" i="14" s="1"/>
  <c r="J11" i="14" a="1"/>
  <c r="J11" i="14" s="1"/>
  <c r="I11" i="14" a="1"/>
  <c r="I11" i="14" s="1"/>
  <c r="H11" i="14" a="1"/>
  <c r="H11" i="14" s="1"/>
  <c r="B47" i="17" l="1"/>
  <c r="B49" i="17" s="1"/>
  <c r="B52" i="17"/>
  <c r="B54" i="17"/>
  <c r="B53" i="17"/>
  <c r="B47" i="14"/>
  <c r="B48" i="14"/>
  <c r="I44" i="15"/>
  <c r="J44" i="15"/>
  <c r="H44" i="15"/>
  <c r="G44" i="15"/>
  <c r="L44" i="15"/>
  <c r="K44" i="15"/>
  <c r="M9" i="15" l="1"/>
  <c r="C65" i="15"/>
  <c r="C64" i="15"/>
  <c r="M7" i="15"/>
  <c r="C63" i="15"/>
  <c r="M8" i="15"/>
  <c r="D63" i="15" l="1"/>
  <c r="P15" i="14" a="1"/>
  <c r="P15" i="14" s="1"/>
  <c r="O15" i="14" a="1"/>
  <c r="O15" i="14" s="1"/>
  <c r="N15" i="14" a="1"/>
  <c r="N15" i="14" s="1"/>
  <c r="P14" i="14" a="1"/>
  <c r="P14" i="14" s="1"/>
  <c r="O14" i="14" a="1"/>
  <c r="O14" i="14" s="1"/>
  <c r="N14" i="14" a="1"/>
  <c r="N14" i="14" s="1"/>
  <c r="P13" i="14" a="1"/>
  <c r="P13" i="14" s="1"/>
  <c r="O13" i="14" a="1"/>
  <c r="O13" i="14" s="1"/>
  <c r="N13" i="14" a="1"/>
  <c r="N13" i="14" s="1"/>
  <c r="P12" i="14" a="1"/>
  <c r="P12" i="14" s="1"/>
  <c r="O12" i="14" a="1"/>
  <c r="O12" i="14" s="1"/>
  <c r="N12" i="14" a="1"/>
  <c r="N12" i="14" s="1"/>
  <c r="P11" i="14" a="1"/>
  <c r="P11" i="14" s="1"/>
  <c r="O11" i="14" a="1"/>
  <c r="O11" i="14" s="1"/>
  <c r="N11" i="14" a="1"/>
  <c r="N11" i="14" s="1"/>
  <c r="P31" i="14" l="1" a="1"/>
  <c r="P31" i="14" s="1"/>
  <c r="O31" i="14" a="1"/>
  <c r="O31" i="14" s="1"/>
  <c r="N31" i="14" a="1"/>
  <c r="N31" i="14" s="1"/>
  <c r="M31" i="14" a="1"/>
  <c r="M31" i="14" s="1"/>
  <c r="L31" i="14" a="1"/>
  <c r="L31" i="14" s="1"/>
  <c r="K31" i="14" a="1"/>
  <c r="K31" i="14" s="1"/>
  <c r="J31" i="14" a="1"/>
  <c r="J31" i="14" s="1"/>
  <c r="I31" i="14" a="1"/>
  <c r="I31" i="14" s="1"/>
  <c r="H31" i="14" a="1"/>
  <c r="H31" i="14" s="1"/>
  <c r="F31" i="14" a="1"/>
  <c r="F31" i="14" s="1"/>
  <c r="E31" i="14" a="1"/>
  <c r="E31" i="14" s="1"/>
  <c r="P30" i="14" a="1"/>
  <c r="P30" i="14" s="1"/>
  <c r="O30" i="14" a="1"/>
  <c r="O30" i="14" s="1"/>
  <c r="N30" i="14" a="1"/>
  <c r="N30" i="14" s="1"/>
  <c r="M30" i="14" a="1"/>
  <c r="M30" i="14" s="1"/>
  <c r="L30" i="14" a="1"/>
  <c r="L30" i="14" s="1"/>
  <c r="K30" i="14" a="1"/>
  <c r="K30" i="14" s="1"/>
  <c r="J30" i="14" a="1"/>
  <c r="J30" i="14" s="1"/>
  <c r="I30" i="14" a="1"/>
  <c r="I30" i="14" s="1"/>
  <c r="H30" i="14" a="1"/>
  <c r="H30" i="14" s="1"/>
  <c r="F30" i="14" a="1"/>
  <c r="F30" i="14" s="1"/>
  <c r="E30" i="14" a="1"/>
  <c r="E30" i="14" s="1"/>
  <c r="P29" i="14" a="1"/>
  <c r="P29" i="14" s="1"/>
  <c r="O29" i="14" a="1"/>
  <c r="O29" i="14" s="1"/>
  <c r="N29" i="14" a="1"/>
  <c r="N29" i="14" s="1"/>
  <c r="M29" i="14" a="1"/>
  <c r="M29" i="14" s="1"/>
  <c r="L29" i="14" a="1"/>
  <c r="L29" i="14" s="1"/>
  <c r="K29" i="14" a="1"/>
  <c r="K29" i="14" s="1"/>
  <c r="J29" i="14" a="1"/>
  <c r="J29" i="14" s="1"/>
  <c r="I29" i="14" a="1"/>
  <c r="I29" i="14" s="1"/>
  <c r="H29" i="14" a="1"/>
  <c r="H29" i="14" s="1"/>
  <c r="F29" i="14" a="1"/>
  <c r="F29" i="14" s="1"/>
  <c r="E29" i="14" a="1"/>
  <c r="E29" i="14" s="1"/>
  <c r="P28" i="14" a="1"/>
  <c r="P28" i="14" s="1"/>
  <c r="O28" i="14" a="1"/>
  <c r="O28" i="14" s="1"/>
  <c r="N28" i="14" a="1"/>
  <c r="N28" i="14" s="1"/>
  <c r="M28" i="14" a="1"/>
  <c r="M28" i="14" s="1"/>
  <c r="L28" i="14" a="1"/>
  <c r="L28" i="14" s="1"/>
  <c r="K28" i="14" a="1"/>
  <c r="K28" i="14" s="1"/>
  <c r="J28" i="14" a="1"/>
  <c r="J28" i="14" s="1"/>
  <c r="I28" i="14" a="1"/>
  <c r="I28" i="14" s="1"/>
  <c r="H28" i="14" a="1"/>
  <c r="H28" i="14" s="1"/>
  <c r="F28" i="14" a="1"/>
  <c r="F28" i="14" s="1"/>
  <c r="E28" i="14" a="1"/>
  <c r="E28" i="14" s="1"/>
  <c r="P27" i="14" a="1"/>
  <c r="P27" i="14" s="1"/>
  <c r="O27" i="14" a="1"/>
  <c r="O27" i="14" s="1"/>
  <c r="N27" i="14" a="1"/>
  <c r="N27" i="14" s="1"/>
  <c r="M27" i="14" a="1"/>
  <c r="M27" i="14" s="1"/>
  <c r="L27" i="14" a="1"/>
  <c r="L27" i="14" s="1"/>
  <c r="K27" i="14" a="1"/>
  <c r="K27" i="14" s="1"/>
  <c r="J27" i="14" a="1"/>
  <c r="J27" i="14" s="1"/>
  <c r="I27" i="14" a="1"/>
  <c r="I27" i="14" s="1"/>
  <c r="H27" i="14" a="1"/>
  <c r="H27" i="14" s="1"/>
  <c r="F27" i="14" a="1"/>
  <c r="F27" i="14" s="1"/>
  <c r="E27" i="14" a="1"/>
  <c r="E27" i="14" s="1"/>
  <c r="P23" i="14" a="1"/>
  <c r="P23" i="14" s="1"/>
  <c r="O23" i="14" a="1"/>
  <c r="O23" i="14" s="1"/>
  <c r="N23" i="14" a="1"/>
  <c r="N23" i="14" s="1"/>
  <c r="M23" i="14" a="1"/>
  <c r="M23" i="14" s="1"/>
  <c r="L23" i="14" a="1"/>
  <c r="L23" i="14" s="1"/>
  <c r="K23" i="14" a="1"/>
  <c r="K23" i="14" s="1"/>
  <c r="J23" i="14" a="1"/>
  <c r="J23" i="14" s="1"/>
  <c r="I23" i="14" a="1"/>
  <c r="I23" i="14" s="1"/>
  <c r="H23" i="14" a="1"/>
  <c r="H23" i="14" s="1"/>
  <c r="F23" i="14" a="1"/>
  <c r="F23" i="14" s="1"/>
  <c r="E23" i="14" a="1"/>
  <c r="E23" i="14" s="1"/>
  <c r="P22" i="14" a="1"/>
  <c r="P22" i="14" s="1"/>
  <c r="O22" i="14" a="1"/>
  <c r="O22" i="14" s="1"/>
  <c r="N22" i="14" a="1"/>
  <c r="N22" i="14" s="1"/>
  <c r="M22" i="14" a="1"/>
  <c r="M22" i="14" s="1"/>
  <c r="L22" i="14" a="1"/>
  <c r="L22" i="14" s="1"/>
  <c r="K22" i="14" a="1"/>
  <c r="K22" i="14" s="1"/>
  <c r="J22" i="14" a="1"/>
  <c r="J22" i="14" s="1"/>
  <c r="I22" i="14" a="1"/>
  <c r="I22" i="14" s="1"/>
  <c r="H22" i="14" a="1"/>
  <c r="H22" i="14" s="1"/>
  <c r="F22" i="14" a="1"/>
  <c r="F22" i="14" s="1"/>
  <c r="E22" i="14" a="1"/>
  <c r="E22" i="14" s="1"/>
  <c r="P21" i="14" a="1"/>
  <c r="P21" i="14" s="1"/>
  <c r="O21" i="14" a="1"/>
  <c r="O21" i="14" s="1"/>
  <c r="N21" i="14" a="1"/>
  <c r="N21" i="14" s="1"/>
  <c r="M21" i="14" a="1"/>
  <c r="M21" i="14" s="1"/>
  <c r="L21" i="14" a="1"/>
  <c r="L21" i="14" s="1"/>
  <c r="K21" i="14" a="1"/>
  <c r="K21" i="14" s="1"/>
  <c r="J21" i="14" a="1"/>
  <c r="J21" i="14" s="1"/>
  <c r="I21" i="14" a="1"/>
  <c r="I21" i="14" s="1"/>
  <c r="H21" i="14" a="1"/>
  <c r="H21" i="14" s="1"/>
  <c r="F21" i="14" a="1"/>
  <c r="F21" i="14" s="1"/>
  <c r="E21" i="14" a="1"/>
  <c r="E21" i="14" s="1"/>
  <c r="P20" i="14" a="1"/>
  <c r="P20" i="14" s="1"/>
  <c r="O20" i="14" a="1"/>
  <c r="O20" i="14" s="1"/>
  <c r="N20" i="14" a="1"/>
  <c r="N20" i="14" s="1"/>
  <c r="M20" i="14" a="1"/>
  <c r="M20" i="14" s="1"/>
  <c r="L20" i="14" a="1"/>
  <c r="L20" i="14" s="1"/>
  <c r="K20" i="14" a="1"/>
  <c r="K20" i="14" s="1"/>
  <c r="J20" i="14" a="1"/>
  <c r="J20" i="14" s="1"/>
  <c r="I20" i="14" a="1"/>
  <c r="I20" i="14" s="1"/>
  <c r="H20" i="14" a="1"/>
  <c r="H20" i="14" s="1"/>
  <c r="F20" i="14" a="1"/>
  <c r="F20" i="14" s="1"/>
  <c r="E20" i="14" a="1"/>
  <c r="E20" i="14" s="1"/>
  <c r="P19" i="14" a="1"/>
  <c r="P19" i="14" s="1"/>
  <c r="O19" i="14" a="1"/>
  <c r="O19" i="14" s="1"/>
  <c r="N19" i="14" a="1"/>
  <c r="N19" i="14" s="1"/>
  <c r="M19" i="14" a="1"/>
  <c r="M19" i="14" s="1"/>
  <c r="L19" i="14" a="1"/>
  <c r="L19" i="14" s="1"/>
  <c r="K19" i="14" a="1"/>
  <c r="K19" i="14" s="1"/>
  <c r="J19" i="14" a="1"/>
  <c r="J19" i="14" s="1"/>
  <c r="I19" i="14" a="1"/>
  <c r="I19" i="14" s="1"/>
  <c r="H19" i="14" a="1"/>
  <c r="H19" i="14" s="1"/>
  <c r="F19" i="14" a="1"/>
  <c r="F19" i="14" s="1"/>
  <c r="E19" i="14" a="1"/>
  <c r="E19" i="14" s="1"/>
  <c r="G39" i="14" a="1"/>
  <c r="G39" i="14" s="1"/>
  <c r="F39" i="14" a="1"/>
  <c r="F39" i="14" s="1"/>
  <c r="D39" i="14" a="1"/>
  <c r="D39" i="14" s="1"/>
  <c r="C39" i="14" a="1"/>
  <c r="C39" i="14" s="1"/>
  <c r="G38" i="14" a="1"/>
  <c r="G38" i="14" s="1"/>
  <c r="F38" i="14" a="1"/>
  <c r="F38" i="14" s="1"/>
  <c r="D38" i="14" a="1"/>
  <c r="D38" i="14" s="1"/>
  <c r="C38" i="14" a="1"/>
  <c r="C38" i="14" s="1"/>
  <c r="G37" i="14" a="1"/>
  <c r="G37" i="14" s="1"/>
  <c r="F37" i="14" a="1"/>
  <c r="F37" i="14" s="1"/>
  <c r="D37" i="14" a="1"/>
  <c r="D37" i="14" s="1"/>
  <c r="C37" i="14" a="1"/>
  <c r="C37" i="14" s="1"/>
  <c r="G36" i="14" a="1"/>
  <c r="G36" i="14" s="1"/>
  <c r="F36" i="14" a="1"/>
  <c r="F36" i="14" s="1"/>
  <c r="D36" i="14" a="1"/>
  <c r="D36" i="14" s="1"/>
  <c r="C36" i="14" a="1"/>
  <c r="C36" i="14" s="1"/>
  <c r="G35" i="14" a="1"/>
  <c r="G35" i="14" s="1"/>
  <c r="F35" i="14" a="1"/>
  <c r="F35" i="14" s="1"/>
  <c r="D35" i="14" a="1"/>
  <c r="D35" i="14" s="1"/>
  <c r="C35" i="14" a="1"/>
  <c r="C35" i="14" s="1"/>
  <c r="F15" i="14" a="1"/>
  <c r="F15" i="14" s="1"/>
  <c r="E15" i="14" a="1"/>
  <c r="E15" i="14" s="1"/>
  <c r="F14" i="14" a="1"/>
  <c r="F14" i="14" s="1"/>
  <c r="E14" i="14" a="1"/>
  <c r="E14" i="14" s="1"/>
  <c r="F13" i="14" a="1"/>
  <c r="F13" i="14" s="1"/>
  <c r="E13" i="14" a="1"/>
  <c r="E13" i="14" s="1"/>
  <c r="F12" i="14" a="1"/>
  <c r="F12" i="14" s="1"/>
  <c r="E12" i="14" a="1"/>
  <c r="E12" i="14" s="1"/>
  <c r="F11" i="14" a="1"/>
  <c r="F11" i="14" s="1"/>
  <c r="E11" i="14" a="1"/>
  <c r="E11" i="14" s="1"/>
  <c r="B49" i="14" l="1"/>
  <c r="B52" i="14"/>
  <c r="B53" i="14"/>
  <c r="B54" i="14"/>
  <c r="B50" i="14"/>
  <c r="B51" i="14"/>
  <c r="L14" i="9" a="1"/>
  <c r="L14" i="9" s="1"/>
  <c r="L15" i="9" a="1"/>
  <c r="L15" i="9" s="1"/>
  <c r="L16" i="9" a="1"/>
  <c r="L16" i="9" s="1"/>
  <c r="L17" i="9" a="1"/>
  <c r="L17" i="9" s="1"/>
  <c r="L18" i="9" a="1"/>
  <c r="L18" i="9" s="1"/>
  <c r="L19" i="9" a="1"/>
  <c r="L19" i="9" s="1"/>
  <c r="L20" i="9" a="1"/>
  <c r="L20" i="9" s="1"/>
  <c r="L21" i="9" a="1"/>
  <c r="L21" i="9" s="1"/>
  <c r="L22" i="9" a="1"/>
  <c r="L22" i="9" s="1"/>
  <c r="L23" i="9" a="1"/>
  <c r="L23" i="9" s="1"/>
  <c r="L24" i="9" a="1"/>
  <c r="L24" i="9" s="1"/>
  <c r="L25" i="9" a="1"/>
  <c r="L25" i="9" s="1"/>
  <c r="L26" i="9" a="1"/>
  <c r="L26" i="9" s="1"/>
  <c r="L27" i="9" a="1"/>
  <c r="L27" i="9" s="1"/>
  <c r="L28" i="9" a="1"/>
  <c r="L28" i="9" s="1"/>
  <c r="L29" i="9" a="1"/>
  <c r="L29" i="9" s="1"/>
  <c r="L30" i="9" a="1"/>
  <c r="L30" i="9" s="1"/>
  <c r="L31" i="9" a="1"/>
  <c r="L31" i="9" s="1"/>
  <c r="L32" i="9" a="1"/>
  <c r="L32" i="9" s="1"/>
  <c r="L33" i="9" a="1"/>
  <c r="L33" i="9" s="1"/>
  <c r="L34" i="9" a="1"/>
  <c r="L34" i="9" s="1"/>
  <c r="L35" i="9" a="1"/>
  <c r="L35" i="9" s="1"/>
  <c r="L36" i="9" a="1"/>
  <c r="L36" i="9" s="1"/>
  <c r="L37" i="9" a="1"/>
  <c r="L37" i="9" s="1"/>
  <c r="L38" i="9" a="1"/>
  <c r="L38" i="9" s="1"/>
  <c r="L39" i="9" a="1"/>
  <c r="L39" i="9" s="1"/>
  <c r="L40" i="9" a="1"/>
  <c r="L40" i="9" s="1"/>
  <c r="L41" i="9" a="1"/>
  <c r="L41" i="9" s="1"/>
  <c r="L42" i="9" a="1"/>
  <c r="L42" i="9" s="1"/>
  <c r="L13" i="9" a="1"/>
  <c r="L13" i="9" s="1"/>
  <c r="K14" i="9" a="1"/>
  <c r="K14" i="9" s="1"/>
  <c r="K15" i="9" a="1"/>
  <c r="K15" i="9" s="1"/>
  <c r="K16" i="9" a="1"/>
  <c r="K16" i="9" s="1"/>
  <c r="K17" i="9" a="1"/>
  <c r="K17" i="9" s="1"/>
  <c r="K18" i="9" a="1"/>
  <c r="K18" i="9" s="1"/>
  <c r="K19" i="9" a="1"/>
  <c r="K19" i="9" s="1"/>
  <c r="K20" i="9" a="1"/>
  <c r="K20" i="9" s="1"/>
  <c r="K21" i="9" a="1"/>
  <c r="K21" i="9" s="1"/>
  <c r="K22" i="9" a="1"/>
  <c r="K22" i="9" s="1"/>
  <c r="K23" i="9" a="1"/>
  <c r="K23" i="9" s="1"/>
  <c r="K24" i="9" a="1"/>
  <c r="K24" i="9" s="1"/>
  <c r="K25" i="9" a="1"/>
  <c r="K25" i="9" s="1"/>
  <c r="K26" i="9" a="1"/>
  <c r="K26" i="9" s="1"/>
  <c r="K27" i="9" a="1"/>
  <c r="K27" i="9" s="1"/>
  <c r="K28" i="9" a="1"/>
  <c r="K28" i="9" s="1"/>
  <c r="K29" i="9" a="1"/>
  <c r="K29" i="9" s="1"/>
  <c r="K30" i="9" a="1"/>
  <c r="K30" i="9" s="1"/>
  <c r="K31" i="9" a="1"/>
  <c r="K31" i="9" s="1"/>
  <c r="K32" i="9" a="1"/>
  <c r="K32" i="9" s="1"/>
  <c r="K33" i="9" a="1"/>
  <c r="K33" i="9" s="1"/>
  <c r="K34" i="9" a="1"/>
  <c r="K34" i="9" s="1"/>
  <c r="K35" i="9" a="1"/>
  <c r="K35" i="9" s="1"/>
  <c r="K36" i="9" a="1"/>
  <c r="K36" i="9" s="1"/>
  <c r="K37" i="9" a="1"/>
  <c r="K37" i="9" s="1"/>
  <c r="K38" i="9" a="1"/>
  <c r="K38" i="9" s="1"/>
  <c r="K39" i="9" a="1"/>
  <c r="K39" i="9" s="1"/>
  <c r="K40" i="9" a="1"/>
  <c r="K40" i="9" s="1"/>
  <c r="K41" i="9" a="1"/>
  <c r="K41" i="9" s="1"/>
  <c r="K42" i="9" a="1"/>
  <c r="K42" i="9" s="1"/>
  <c r="K13" i="9" a="1"/>
  <c r="K13" i="9" s="1"/>
  <c r="J14" i="9" a="1"/>
  <c r="J14" i="9" s="1"/>
  <c r="J15" i="9" a="1"/>
  <c r="J15" i="9" s="1"/>
  <c r="J16" i="9" a="1"/>
  <c r="J16" i="9" s="1"/>
  <c r="J17" i="9" a="1"/>
  <c r="J17" i="9" s="1"/>
  <c r="J18" i="9" a="1"/>
  <c r="J18" i="9" s="1"/>
  <c r="J19" i="9" a="1"/>
  <c r="J19" i="9" s="1"/>
  <c r="J20" i="9" a="1"/>
  <c r="J20" i="9" s="1"/>
  <c r="J21" i="9" a="1"/>
  <c r="J21" i="9" s="1"/>
  <c r="J22" i="9" a="1"/>
  <c r="J22" i="9" s="1"/>
  <c r="J23" i="9" a="1"/>
  <c r="J23" i="9" s="1"/>
  <c r="J24" i="9" a="1"/>
  <c r="J24" i="9" s="1"/>
  <c r="J25" i="9" a="1"/>
  <c r="J25" i="9" s="1"/>
  <c r="J26" i="9" a="1"/>
  <c r="J26" i="9" s="1"/>
  <c r="J27" i="9" a="1"/>
  <c r="J27" i="9" s="1"/>
  <c r="J28" i="9" a="1"/>
  <c r="J28" i="9" s="1"/>
  <c r="J29" i="9" a="1"/>
  <c r="J29" i="9" s="1"/>
  <c r="J30" i="9" a="1"/>
  <c r="J30" i="9" s="1"/>
  <c r="J31" i="9" a="1"/>
  <c r="J31" i="9" s="1"/>
  <c r="J32" i="9" a="1"/>
  <c r="J32" i="9" s="1"/>
  <c r="J33" i="9" a="1"/>
  <c r="J33" i="9" s="1"/>
  <c r="J34" i="9" a="1"/>
  <c r="J34" i="9" s="1"/>
  <c r="J35" i="9" a="1"/>
  <c r="J35" i="9" s="1"/>
  <c r="J36" i="9" a="1"/>
  <c r="J36" i="9" s="1"/>
  <c r="J37" i="9" a="1"/>
  <c r="J37" i="9" s="1"/>
  <c r="J38" i="9" a="1"/>
  <c r="J38" i="9" s="1"/>
  <c r="J39" i="9" a="1"/>
  <c r="J39" i="9" s="1"/>
  <c r="J40" i="9" a="1"/>
  <c r="J40" i="9" s="1"/>
  <c r="J41" i="9" a="1"/>
  <c r="J41" i="9" s="1"/>
  <c r="J42" i="9" a="1"/>
  <c r="J42" i="9" s="1"/>
  <c r="J13" i="9" a="1"/>
  <c r="J13" i="9" s="1"/>
  <c r="I14" i="9" a="1"/>
  <c r="I14" i="9" s="1"/>
  <c r="I15" i="9" a="1"/>
  <c r="I15" i="9" s="1"/>
  <c r="I16" i="9" a="1"/>
  <c r="I16" i="9" s="1"/>
  <c r="I17" i="9" a="1"/>
  <c r="I17" i="9" s="1"/>
  <c r="I18" i="9" a="1"/>
  <c r="I18" i="9" s="1"/>
  <c r="I19" i="9" a="1"/>
  <c r="I19" i="9" s="1"/>
  <c r="I20" i="9" a="1"/>
  <c r="I20" i="9" s="1"/>
  <c r="I21" i="9" a="1"/>
  <c r="I21" i="9" s="1"/>
  <c r="I22" i="9" a="1"/>
  <c r="I22" i="9" s="1"/>
  <c r="I23" i="9" a="1"/>
  <c r="I23" i="9" s="1"/>
  <c r="I24" i="9" a="1"/>
  <c r="I24" i="9" s="1"/>
  <c r="I25" i="9" a="1"/>
  <c r="I25" i="9" s="1"/>
  <c r="I26" i="9" a="1"/>
  <c r="I26" i="9" s="1"/>
  <c r="I27" i="9" a="1"/>
  <c r="I27" i="9" s="1"/>
  <c r="I28" i="9" a="1"/>
  <c r="I28" i="9" s="1"/>
  <c r="I29" i="9" a="1"/>
  <c r="I29" i="9" s="1"/>
  <c r="I30" i="9" a="1"/>
  <c r="I30" i="9" s="1"/>
  <c r="I31" i="9" a="1"/>
  <c r="I31" i="9" s="1"/>
  <c r="I32" i="9" a="1"/>
  <c r="I32" i="9" s="1"/>
  <c r="I33" i="9" a="1"/>
  <c r="I33" i="9" s="1"/>
  <c r="I34" i="9" a="1"/>
  <c r="I34" i="9" s="1"/>
  <c r="I35" i="9" a="1"/>
  <c r="I35" i="9" s="1"/>
  <c r="I36" i="9" a="1"/>
  <c r="I36" i="9" s="1"/>
  <c r="I37" i="9" a="1"/>
  <c r="I37" i="9" s="1"/>
  <c r="I38" i="9" a="1"/>
  <c r="I38" i="9" s="1"/>
  <c r="I39" i="9" a="1"/>
  <c r="I39" i="9" s="1"/>
  <c r="I40" i="9" a="1"/>
  <c r="I40" i="9" s="1"/>
  <c r="I41" i="9" a="1"/>
  <c r="I41" i="9" s="1"/>
  <c r="I42" i="9" a="1"/>
  <c r="I42" i="9" s="1"/>
  <c r="I13" i="9" a="1"/>
  <c r="I13" i="9" s="1"/>
  <c r="H14" i="9" a="1"/>
  <c r="H14" i="9" s="1"/>
  <c r="H15" i="9" a="1"/>
  <c r="H15" i="9" s="1"/>
  <c r="H16" i="9" a="1"/>
  <c r="H16" i="9" s="1"/>
  <c r="H17" i="9" a="1"/>
  <c r="H17" i="9" s="1"/>
  <c r="H18" i="9" a="1"/>
  <c r="H18" i="9" s="1"/>
  <c r="H19" i="9" a="1"/>
  <c r="H19" i="9" s="1"/>
  <c r="H20" i="9" a="1"/>
  <c r="H20" i="9" s="1"/>
  <c r="H21" i="9" a="1"/>
  <c r="H21" i="9" s="1"/>
  <c r="H22" i="9" a="1"/>
  <c r="H22" i="9" s="1"/>
  <c r="H23" i="9" a="1"/>
  <c r="H23" i="9" s="1"/>
  <c r="H24" i="9" a="1"/>
  <c r="H24" i="9" s="1"/>
  <c r="H25" i="9" a="1"/>
  <c r="H25" i="9" s="1"/>
  <c r="H26" i="9" a="1"/>
  <c r="H26" i="9" s="1"/>
  <c r="H27" i="9" a="1"/>
  <c r="H27" i="9" s="1"/>
  <c r="H28" i="9" a="1"/>
  <c r="H28" i="9" s="1"/>
  <c r="H29" i="9" a="1"/>
  <c r="H29" i="9" s="1"/>
  <c r="H30" i="9" a="1"/>
  <c r="H30" i="9" s="1"/>
  <c r="H31" i="9" a="1"/>
  <c r="H31" i="9" s="1"/>
  <c r="H32" i="9" a="1"/>
  <c r="H32" i="9" s="1"/>
  <c r="H33" i="9" a="1"/>
  <c r="H33" i="9" s="1"/>
  <c r="H34" i="9" a="1"/>
  <c r="H34" i="9" s="1"/>
  <c r="H35" i="9" a="1"/>
  <c r="H35" i="9" s="1"/>
  <c r="H36" i="9" a="1"/>
  <c r="H36" i="9" s="1"/>
  <c r="H37" i="9" a="1"/>
  <c r="H37" i="9" s="1"/>
  <c r="H38" i="9" a="1"/>
  <c r="H38" i="9" s="1"/>
  <c r="H39" i="9" a="1"/>
  <c r="H39" i="9" s="1"/>
  <c r="H40" i="9" a="1"/>
  <c r="H40" i="9" s="1"/>
  <c r="H41" i="9" a="1"/>
  <c r="H41" i="9" s="1"/>
  <c r="H42" i="9" a="1"/>
  <c r="H42" i="9" s="1"/>
  <c r="H13" i="9" a="1"/>
  <c r="H13" i="9" s="1"/>
  <c r="G14" i="9" a="1"/>
  <c r="G14" i="9" s="1"/>
  <c r="G15" i="9" a="1"/>
  <c r="G15" i="9" s="1"/>
  <c r="G16" i="9" a="1"/>
  <c r="G16" i="9" s="1"/>
  <c r="G17" i="9" a="1"/>
  <c r="G17" i="9" s="1"/>
  <c r="G18" i="9" a="1"/>
  <c r="G18" i="9" s="1"/>
  <c r="G19" i="9" a="1"/>
  <c r="G19" i="9" s="1"/>
  <c r="G20" i="9" a="1"/>
  <c r="G20" i="9" s="1"/>
  <c r="G21" i="9" a="1"/>
  <c r="G21" i="9" s="1"/>
  <c r="G22" i="9" a="1"/>
  <c r="G22" i="9" s="1"/>
  <c r="G23" i="9" a="1"/>
  <c r="G23" i="9" s="1"/>
  <c r="G24" i="9" a="1"/>
  <c r="G24" i="9" s="1"/>
  <c r="G25" i="9" a="1"/>
  <c r="G25" i="9" s="1"/>
  <c r="G26" i="9" a="1"/>
  <c r="G26" i="9" s="1"/>
  <c r="G27" i="9" a="1"/>
  <c r="G27" i="9" s="1"/>
  <c r="G28" i="9" a="1"/>
  <c r="G28" i="9" s="1"/>
  <c r="G29" i="9" a="1"/>
  <c r="G29" i="9" s="1"/>
  <c r="G30" i="9" a="1"/>
  <c r="G30" i="9" s="1"/>
  <c r="G31" i="9" a="1"/>
  <c r="G31" i="9" s="1"/>
  <c r="G32" i="9" a="1"/>
  <c r="G32" i="9" s="1"/>
  <c r="G33" i="9" a="1"/>
  <c r="G33" i="9" s="1"/>
  <c r="G34" i="9" a="1"/>
  <c r="G34" i="9" s="1"/>
  <c r="G35" i="9" a="1"/>
  <c r="G35" i="9" s="1"/>
  <c r="G36" i="9" a="1"/>
  <c r="G36" i="9" s="1"/>
  <c r="G37" i="9" a="1"/>
  <c r="G37" i="9" s="1"/>
  <c r="G38" i="9" a="1"/>
  <c r="G38" i="9" s="1"/>
  <c r="G39" i="9" a="1"/>
  <c r="G39" i="9" s="1"/>
  <c r="G40" i="9" a="1"/>
  <c r="G40" i="9" s="1"/>
  <c r="G41" i="9" a="1"/>
  <c r="G41" i="9" s="1"/>
  <c r="G42" i="9" a="1"/>
  <c r="G42" i="9" s="1"/>
  <c r="G13" i="9" a="1"/>
  <c r="G13" i="9" s="1"/>
  <c r="G49" i="9" a="1"/>
  <c r="G49" i="9" s="1"/>
  <c r="G50" i="9" a="1"/>
  <c r="G50" i="9" s="1"/>
  <c r="G51" i="9" a="1"/>
  <c r="G51" i="9" s="1"/>
  <c r="G52" i="9" a="1"/>
  <c r="G52" i="9" s="1"/>
  <c r="G53" i="9" a="1"/>
  <c r="G53" i="9" s="1"/>
  <c r="G54" i="9" a="1"/>
  <c r="G54" i="9" s="1"/>
  <c r="G55" i="9" a="1"/>
  <c r="G55" i="9" s="1"/>
  <c r="G56" i="9" a="1"/>
  <c r="G56" i="9" s="1"/>
  <c r="G57" i="9" a="1"/>
  <c r="G57" i="9" s="1"/>
  <c r="G48" i="9" a="1"/>
  <c r="G48" i="9" s="1"/>
  <c r="F49" i="9" a="1"/>
  <c r="F49" i="9" s="1"/>
  <c r="F50" i="9" a="1"/>
  <c r="F50" i="9" s="1"/>
  <c r="F51" i="9" a="1"/>
  <c r="F51" i="9" s="1"/>
  <c r="F52" i="9" a="1"/>
  <c r="F52" i="9" s="1"/>
  <c r="F53" i="9" a="1"/>
  <c r="F53" i="9" s="1"/>
  <c r="F54" i="9" a="1"/>
  <c r="F54" i="9" s="1"/>
  <c r="F55" i="9" a="1"/>
  <c r="F55" i="9" s="1"/>
  <c r="F56" i="9" a="1"/>
  <c r="F56" i="9" s="1"/>
  <c r="F57" i="9" a="1"/>
  <c r="F57" i="9" s="1"/>
  <c r="F48" i="9" a="1"/>
  <c r="F48" i="9" s="1"/>
  <c r="O13" i="9" a="1"/>
  <c r="O13" i="9" s="1"/>
  <c r="N14" i="9" a="1"/>
  <c r="N14" i="9" s="1"/>
  <c r="N15" i="9" a="1"/>
  <c r="N15" i="9" s="1"/>
  <c r="N16" i="9" a="1"/>
  <c r="N16" i="9" s="1"/>
  <c r="N17" i="9" a="1"/>
  <c r="N17" i="9" s="1"/>
  <c r="N18" i="9" a="1"/>
  <c r="N18" i="9" s="1"/>
  <c r="N19" i="9" a="1"/>
  <c r="N19" i="9" s="1"/>
  <c r="N20" i="9" a="1"/>
  <c r="N20" i="9" s="1"/>
  <c r="N21" i="9" a="1"/>
  <c r="N21" i="9" s="1"/>
  <c r="N22" i="9" a="1"/>
  <c r="N22" i="9" s="1"/>
  <c r="N23" i="9" a="1"/>
  <c r="N23" i="9" s="1"/>
  <c r="N24" i="9" a="1"/>
  <c r="N24" i="9" s="1"/>
  <c r="N25" i="9" a="1"/>
  <c r="N25" i="9" s="1"/>
  <c r="N26" i="9" a="1"/>
  <c r="N26" i="9" s="1"/>
  <c r="N27" i="9" a="1"/>
  <c r="N27" i="9" s="1"/>
  <c r="N28" i="9" a="1"/>
  <c r="N28" i="9" s="1"/>
  <c r="N29" i="9" a="1"/>
  <c r="N29" i="9" s="1"/>
  <c r="N30" i="9" a="1"/>
  <c r="N30" i="9" s="1"/>
  <c r="N31" i="9" a="1"/>
  <c r="N31" i="9" s="1"/>
  <c r="N32" i="9" a="1"/>
  <c r="N32" i="9" s="1"/>
  <c r="N33" i="9" a="1"/>
  <c r="N33" i="9" s="1"/>
  <c r="N34" i="9" a="1"/>
  <c r="N34" i="9" s="1"/>
  <c r="N35" i="9" a="1"/>
  <c r="N35" i="9" s="1"/>
  <c r="N36" i="9" a="1"/>
  <c r="N36" i="9" s="1"/>
  <c r="N37" i="9" a="1"/>
  <c r="N37" i="9" s="1"/>
  <c r="N38" i="9" a="1"/>
  <c r="N38" i="9" s="1"/>
  <c r="N39" i="9" a="1"/>
  <c r="N39" i="9" s="1"/>
  <c r="N40" i="9" a="1"/>
  <c r="N40" i="9" s="1"/>
  <c r="N41" i="9" a="1"/>
  <c r="N41" i="9" s="1"/>
  <c r="N42" i="9" a="1"/>
  <c r="N42" i="9" s="1"/>
  <c r="N13" i="9" a="1"/>
  <c r="N13" i="9" s="1"/>
  <c r="M14" i="9" a="1"/>
  <c r="M14" i="9" s="1"/>
  <c r="M15" i="9" a="1"/>
  <c r="M15" i="9" s="1"/>
  <c r="M16" i="9" a="1"/>
  <c r="M16" i="9" s="1"/>
  <c r="M17" i="9" a="1"/>
  <c r="M17" i="9" s="1"/>
  <c r="M18" i="9" a="1"/>
  <c r="M18" i="9" s="1"/>
  <c r="M19" i="9" a="1"/>
  <c r="M19" i="9" s="1"/>
  <c r="M20" i="9" a="1"/>
  <c r="M20" i="9" s="1"/>
  <c r="M21" i="9" a="1"/>
  <c r="M21" i="9" s="1"/>
  <c r="M22" i="9" a="1"/>
  <c r="M22" i="9" s="1"/>
  <c r="M23" i="9" a="1"/>
  <c r="M23" i="9" s="1"/>
  <c r="M24" i="9" a="1"/>
  <c r="M24" i="9" s="1"/>
  <c r="M25" i="9" a="1"/>
  <c r="M25" i="9" s="1"/>
  <c r="M26" i="9" a="1"/>
  <c r="M26" i="9" s="1"/>
  <c r="M27" i="9" a="1"/>
  <c r="M27" i="9" s="1"/>
  <c r="M28" i="9" a="1"/>
  <c r="M28" i="9" s="1"/>
  <c r="M29" i="9" a="1"/>
  <c r="M29" i="9" s="1"/>
  <c r="M30" i="9" a="1"/>
  <c r="M30" i="9" s="1"/>
  <c r="M31" i="9" a="1"/>
  <c r="M31" i="9" s="1"/>
  <c r="M32" i="9" a="1"/>
  <c r="M32" i="9" s="1"/>
  <c r="M33" i="9" a="1"/>
  <c r="M33" i="9" s="1"/>
  <c r="M34" i="9" a="1"/>
  <c r="M34" i="9" s="1"/>
  <c r="M35" i="9" a="1"/>
  <c r="M35" i="9" s="1"/>
  <c r="M36" i="9" a="1"/>
  <c r="M36" i="9" s="1"/>
  <c r="M37" i="9" a="1"/>
  <c r="M37" i="9" s="1"/>
  <c r="M38" i="9" a="1"/>
  <c r="M38" i="9" s="1"/>
  <c r="M39" i="9" a="1"/>
  <c r="M39" i="9" s="1"/>
  <c r="M40" i="9" a="1"/>
  <c r="M40" i="9" s="1"/>
  <c r="M41" i="9" a="1"/>
  <c r="M41" i="9" s="1"/>
  <c r="M42" i="9" a="1"/>
  <c r="M42" i="9" s="1"/>
  <c r="M13" i="9" a="1"/>
  <c r="M13" i="9" s="1"/>
  <c r="E14" i="9" a="1"/>
  <c r="E14" i="9" s="1"/>
  <c r="E15" i="9" a="1"/>
  <c r="E15" i="9" s="1"/>
  <c r="E16" i="9" a="1"/>
  <c r="E16" i="9" s="1"/>
  <c r="E17" i="9" a="1"/>
  <c r="E17" i="9" s="1"/>
  <c r="E18" i="9" a="1"/>
  <c r="E18" i="9" s="1"/>
  <c r="E19" i="9" a="1"/>
  <c r="E19" i="9" s="1"/>
  <c r="E20" i="9" a="1"/>
  <c r="E20" i="9" s="1"/>
  <c r="E21" i="9" a="1"/>
  <c r="E21" i="9" s="1"/>
  <c r="E22" i="9" a="1"/>
  <c r="E22" i="9" s="1"/>
  <c r="E23" i="9" a="1"/>
  <c r="E23" i="9" s="1"/>
  <c r="E24" i="9" a="1"/>
  <c r="E24" i="9" s="1"/>
  <c r="E25" i="9" a="1"/>
  <c r="E25" i="9" s="1"/>
  <c r="E26" i="9" a="1"/>
  <c r="E26" i="9" s="1"/>
  <c r="E27" i="9" a="1"/>
  <c r="E27" i="9" s="1"/>
  <c r="E28" i="9" a="1"/>
  <c r="E28" i="9" s="1"/>
  <c r="E29" i="9" a="1"/>
  <c r="E29" i="9" s="1"/>
  <c r="E30" i="9" a="1"/>
  <c r="E30" i="9" s="1"/>
  <c r="E31" i="9" a="1"/>
  <c r="E31" i="9" s="1"/>
  <c r="E32" i="9" a="1"/>
  <c r="E32" i="9" s="1"/>
  <c r="E33" i="9" a="1"/>
  <c r="E33" i="9" s="1"/>
  <c r="E34" i="9" a="1"/>
  <c r="E34" i="9" s="1"/>
  <c r="E35" i="9" a="1"/>
  <c r="E35" i="9" s="1"/>
  <c r="E36" i="9" a="1"/>
  <c r="E36" i="9" s="1"/>
  <c r="E37" i="9" a="1"/>
  <c r="E37" i="9" s="1"/>
  <c r="E38" i="9" a="1"/>
  <c r="E38" i="9" s="1"/>
  <c r="E39" i="9" a="1"/>
  <c r="E39" i="9" s="1"/>
  <c r="E40" i="9" a="1"/>
  <c r="E40" i="9" s="1"/>
  <c r="E41" i="9" a="1"/>
  <c r="E41" i="9" s="1"/>
  <c r="E42" i="9" a="1"/>
  <c r="E42" i="9" s="1"/>
  <c r="E13" i="9" a="1"/>
  <c r="E13" i="9" s="1"/>
  <c r="L44" i="9" l="1"/>
  <c r="K44" i="9"/>
  <c r="J44" i="9"/>
  <c r="I44" i="9"/>
  <c r="H44" i="9"/>
  <c r="G44" i="9"/>
  <c r="D14" i="9" a="1"/>
  <c r="D14" i="9" s="1"/>
  <c r="D15" i="9" a="1"/>
  <c r="D15" i="9" s="1"/>
  <c r="D16" i="9" a="1"/>
  <c r="D16" i="9" s="1"/>
  <c r="D17" i="9" a="1"/>
  <c r="D17" i="9" s="1"/>
  <c r="D18" i="9" a="1"/>
  <c r="D18" i="9" s="1"/>
  <c r="D19" i="9" a="1"/>
  <c r="D19" i="9" s="1"/>
  <c r="D20" i="9" a="1"/>
  <c r="D20" i="9" s="1"/>
  <c r="D21" i="9" a="1"/>
  <c r="D21" i="9" s="1"/>
  <c r="D22" i="9" a="1"/>
  <c r="D22" i="9" s="1"/>
  <c r="D23" i="9" a="1"/>
  <c r="D23" i="9" s="1"/>
  <c r="D24" i="9" a="1"/>
  <c r="D24" i="9" s="1"/>
  <c r="D25" i="9" a="1"/>
  <c r="D25" i="9" s="1"/>
  <c r="D26" i="9" a="1"/>
  <c r="D26" i="9" s="1"/>
  <c r="D27" i="9" a="1"/>
  <c r="D27" i="9" s="1"/>
  <c r="D28" i="9" a="1"/>
  <c r="D28" i="9" s="1"/>
  <c r="D29" i="9" a="1"/>
  <c r="D29" i="9" s="1"/>
  <c r="D30" i="9" a="1"/>
  <c r="D30" i="9" s="1"/>
  <c r="D31" i="9" a="1"/>
  <c r="D31" i="9" s="1"/>
  <c r="D32" i="9" a="1"/>
  <c r="D32" i="9" s="1"/>
  <c r="D33" i="9" a="1"/>
  <c r="D33" i="9" s="1"/>
  <c r="D34" i="9" a="1"/>
  <c r="D34" i="9" s="1"/>
  <c r="D35" i="9" a="1"/>
  <c r="D35" i="9" s="1"/>
  <c r="D36" i="9" a="1"/>
  <c r="D36" i="9" s="1"/>
  <c r="D37" i="9" a="1"/>
  <c r="D37" i="9" s="1"/>
  <c r="D38" i="9" a="1"/>
  <c r="D38" i="9" s="1"/>
  <c r="D39" i="9" a="1"/>
  <c r="D39" i="9" s="1"/>
  <c r="D40" i="9" a="1"/>
  <c r="D40" i="9" s="1"/>
  <c r="D41" i="9" a="1"/>
  <c r="D41" i="9" s="1"/>
  <c r="D42" i="9" a="1"/>
  <c r="D42" i="9" s="1"/>
  <c r="D13" i="9" a="1"/>
  <c r="D13" i="9" s="1"/>
  <c r="C63" i="9" l="1"/>
  <c r="M7" i="9"/>
  <c r="M8" i="9"/>
  <c r="C64" i="9"/>
  <c r="C44" i="9"/>
  <c r="C65" i="9" s="1"/>
  <c r="M9" i="9" l="1"/>
  <c r="D63" i="9"/>
  <c r="S1" i="2" l="1" a="1"/>
  <c r="S1" i="2" s="1"/>
  <c r="R1" i="2" a="1"/>
  <c r="R1" i="2" s="1"/>
  <c r="D49" i="9" a="1"/>
  <c r="D49" i="9" s="1"/>
  <c r="D50" i="9" a="1"/>
  <c r="D50" i="9" s="1"/>
  <c r="D51" i="9" a="1"/>
  <c r="D51" i="9" s="1"/>
  <c r="D52" i="9" a="1"/>
  <c r="D52" i="9" s="1"/>
  <c r="D53" i="9" a="1"/>
  <c r="D53" i="9" s="1"/>
  <c r="D54" i="9" a="1"/>
  <c r="D54" i="9" s="1"/>
  <c r="D55" i="9" a="1"/>
  <c r="D55" i="9" s="1"/>
  <c r="D56" i="9" a="1"/>
  <c r="D56" i="9" s="1"/>
  <c r="D57" i="9" a="1"/>
  <c r="D57" i="9" s="1"/>
  <c r="D48" i="9" a="1"/>
  <c r="D48" i="9" s="1"/>
  <c r="C49" i="9" a="1"/>
  <c r="C49" i="9" s="1"/>
  <c r="C50" i="9" a="1"/>
  <c r="C50" i="9" s="1"/>
  <c r="C51" i="9" a="1"/>
  <c r="C51" i="9" s="1"/>
  <c r="C52" i="9" a="1"/>
  <c r="C52" i="9" s="1"/>
  <c r="C53" i="9" a="1"/>
  <c r="C53" i="9" s="1"/>
  <c r="C54" i="9" a="1"/>
  <c r="C54" i="9" s="1"/>
  <c r="C55" i="9" a="1"/>
  <c r="C55" i="9" s="1"/>
  <c r="C56" i="9" a="1"/>
  <c r="C56" i="9" s="1"/>
  <c r="C57" i="9" a="1"/>
  <c r="C57" i="9" s="1"/>
  <c r="C48" i="9" a="1"/>
  <c r="C48" i="9" s="1"/>
  <c r="O14" i="9" a="1"/>
  <c r="O14" i="9" s="1"/>
  <c r="O15" i="9" a="1"/>
  <c r="O15" i="9" s="1"/>
  <c r="O16" i="9" a="1"/>
  <c r="O16" i="9" s="1"/>
  <c r="O17" i="9" a="1"/>
  <c r="O17" i="9" s="1"/>
  <c r="O18" i="9" a="1"/>
  <c r="O18" i="9" s="1"/>
  <c r="O19" i="9" a="1"/>
  <c r="O19" i="9" s="1"/>
  <c r="O20" i="9" a="1"/>
  <c r="O20" i="9" s="1"/>
  <c r="O21" i="9" a="1"/>
  <c r="O21" i="9" s="1"/>
  <c r="O22" i="9" a="1"/>
  <c r="O22" i="9" s="1"/>
  <c r="O23" i="9" a="1"/>
  <c r="O23" i="9" s="1"/>
  <c r="O24" i="9" a="1"/>
  <c r="O24" i="9" s="1"/>
  <c r="O25" i="9" a="1"/>
  <c r="O25" i="9" s="1"/>
  <c r="O26" i="9" a="1"/>
  <c r="O26" i="9" s="1"/>
  <c r="O27" i="9" a="1"/>
  <c r="O27" i="9" s="1"/>
  <c r="O28" i="9" a="1"/>
  <c r="O28" i="9" s="1"/>
  <c r="O29" i="9" a="1"/>
  <c r="O29" i="9" s="1"/>
  <c r="O30" i="9" a="1"/>
  <c r="O30" i="9" s="1"/>
  <c r="O31" i="9" a="1"/>
  <c r="O31" i="9" s="1"/>
  <c r="O32" i="9" a="1"/>
  <c r="O32" i="9" s="1"/>
  <c r="O33" i="9" a="1"/>
  <c r="O33" i="9" s="1"/>
  <c r="O34" i="9" a="1"/>
  <c r="O34" i="9" s="1"/>
  <c r="O35" i="9" a="1"/>
  <c r="O35" i="9" s="1"/>
  <c r="O36" i="9" a="1"/>
  <c r="O36" i="9" s="1"/>
  <c r="O37" i="9" a="1"/>
  <c r="O37" i="9" s="1"/>
  <c r="O38" i="9" a="1"/>
  <c r="O38" i="9" s="1"/>
  <c r="O39" i="9" a="1"/>
  <c r="O39" i="9" s="1"/>
  <c r="O40" i="9" a="1"/>
  <c r="O40" i="9" s="1"/>
  <c r="O41" i="9" a="1"/>
  <c r="O41" i="9" s="1"/>
  <c r="O42" i="9" a="1"/>
  <c r="O42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<sst xmlns="http://schemas.openxmlformats.org/spreadsheetml/2006/main" count="272" uniqueCount="74">
  <si>
    <t>PRODUCT LIST</t>
  </si>
  <si>
    <t>List all products that you wish to include in your COSMOS certification in the table below.</t>
  </si>
  <si>
    <t>TO BE COMPLETED BY THE OPERATOR</t>
  </si>
  <si>
    <t>ACO USE ONLY</t>
  </si>
  <si>
    <t>Product Name</t>
  </si>
  <si>
    <t>Brand Name</t>
  </si>
  <si>
    <t>Name of Brand Owner
(If applicable)</t>
  </si>
  <si>
    <t>Name of Contract Manufacturer and/or Packer
(If applicable)</t>
  </si>
  <si>
    <t>COSMOS Signature</t>
  </si>
  <si>
    <t>Approved?</t>
  </si>
  <si>
    <t>Approval Date</t>
  </si>
  <si>
    <t>Comments</t>
  </si>
  <si>
    <t>Form 285-22 Version 4</t>
  </si>
  <si>
    <t>SUPPLIER LIST</t>
  </si>
  <si>
    <t>List your suppliers for each product and/or ingredient in the table below.</t>
  </si>
  <si>
    <t>Product / Ingredient Code</t>
  </si>
  <si>
    <t>Product / Ingredient Name</t>
  </si>
  <si>
    <t>Supplier Name</t>
  </si>
  <si>
    <t>INCI Name</t>
  </si>
  <si>
    <t>Certifying Body</t>
  </si>
  <si>
    <t>Standard</t>
  </si>
  <si>
    <t>% PPAI</t>
  </si>
  <si>
    <t>% ORG PPAI</t>
  </si>
  <si>
    <t>% CPAI</t>
  </si>
  <si>
    <t>% ORG CPAI</t>
  </si>
  <si>
    <t>% PeMo</t>
  </si>
  <si>
    <t>% NNI</t>
  </si>
  <si>
    <t>Restriction</t>
  </si>
  <si>
    <t>FORMULA APPLICATION SHEET</t>
  </si>
  <si>
    <t>Complete sections (1) to (11) as applicable</t>
  </si>
  <si>
    <r>
      <rPr>
        <b/>
        <sz val="14"/>
        <color rgb="FFFF0000"/>
        <rFont val="Calibri"/>
        <family val="2"/>
        <scheme val="minor"/>
      </rPr>
      <t>(1)</t>
    </r>
    <r>
      <rPr>
        <b/>
        <sz val="14"/>
        <color theme="1"/>
        <rFont val="Calibri"/>
        <family val="2"/>
        <scheme val="minor"/>
      </rPr>
      <t xml:space="preserve"> Product Name:</t>
    </r>
  </si>
  <si>
    <r>
      <rPr>
        <b/>
        <sz val="14"/>
        <color rgb="FFFF0000"/>
        <rFont val="Calibri"/>
        <family val="2"/>
        <scheme val="minor"/>
      </rPr>
      <t>(2)</t>
    </r>
    <r>
      <rPr>
        <b/>
        <sz val="14"/>
        <color theme="1"/>
        <rFont val="Calibri"/>
        <family val="2"/>
        <scheme val="minor"/>
      </rPr>
      <t xml:space="preserve"> Brand Name:</t>
    </r>
  </si>
  <si>
    <r>
      <rPr>
        <b/>
        <sz val="14"/>
        <color rgb="FFFF0000"/>
        <rFont val="Calibri"/>
        <family val="2"/>
        <scheme val="minor"/>
      </rPr>
      <t>(3)</t>
    </r>
    <r>
      <rPr>
        <b/>
        <sz val="14"/>
        <color theme="1"/>
        <rFont val="Calibri"/>
        <family val="2"/>
        <scheme val="minor"/>
      </rPr>
      <t xml:space="preserve"> I am the: </t>
    </r>
    <r>
      <rPr>
        <b/>
        <i/>
        <sz val="11"/>
        <color theme="1"/>
        <rFont val="Calibri"/>
        <family val="2"/>
        <scheme val="minor"/>
      </rPr>
      <t>Select all that apply</t>
    </r>
  </si>
  <si>
    <r>
      <rPr>
        <b/>
        <sz val="14"/>
        <color rgb="FFFF0000"/>
        <rFont val="Calibri"/>
        <family val="2"/>
        <scheme val="minor"/>
      </rPr>
      <t>(4)</t>
    </r>
    <r>
      <rPr>
        <b/>
        <sz val="14"/>
        <color theme="1"/>
        <rFont val="Calibri"/>
        <family val="2"/>
        <scheme val="minor"/>
      </rPr>
      <t xml:space="preserve"> Name of Brand Owner: </t>
    </r>
    <r>
      <rPr>
        <b/>
        <i/>
        <sz val="11"/>
        <color theme="1"/>
        <rFont val="Calibri"/>
        <family val="2"/>
        <scheme val="minor"/>
      </rPr>
      <t>If you are not the brand owner</t>
    </r>
  </si>
  <si>
    <t>Approved By:</t>
  </si>
  <si>
    <r>
      <rPr>
        <b/>
        <sz val="14"/>
        <color rgb="FFFF0000"/>
        <rFont val="Calibri"/>
        <family val="2"/>
        <scheme val="minor"/>
      </rPr>
      <t xml:space="preserve">(5) </t>
    </r>
    <r>
      <rPr>
        <b/>
        <sz val="14"/>
        <color theme="1"/>
        <rFont val="Calibri"/>
        <family val="2"/>
        <scheme val="minor"/>
      </rPr>
      <t xml:space="preserve">Name of Manufacturer: </t>
    </r>
    <r>
      <rPr>
        <b/>
        <i/>
        <sz val="11"/>
        <color theme="1"/>
        <rFont val="Calibri"/>
        <family val="2"/>
        <scheme val="minor"/>
      </rPr>
      <t>If you are not the manufacturer</t>
    </r>
  </si>
  <si>
    <t>Date:</t>
  </si>
  <si>
    <r>
      <rPr>
        <b/>
        <sz val="14"/>
        <color rgb="FFFF0000"/>
        <rFont val="Calibri"/>
        <family val="2"/>
        <scheme val="minor"/>
      </rPr>
      <t xml:space="preserve">(6) </t>
    </r>
    <r>
      <rPr>
        <b/>
        <sz val="14"/>
        <color theme="1"/>
        <rFont val="Calibri"/>
        <family val="2"/>
        <scheme val="minor"/>
      </rPr>
      <t xml:space="preserve">Name of Packer: </t>
    </r>
    <r>
      <rPr>
        <b/>
        <i/>
        <sz val="11"/>
        <color theme="1"/>
        <rFont val="Calibri"/>
        <family val="2"/>
        <scheme val="minor"/>
      </rPr>
      <t>If you are not the packer</t>
    </r>
  </si>
  <si>
    <t>% Organic of Total</t>
  </si>
  <si>
    <r>
      <rPr>
        <b/>
        <sz val="14"/>
        <color rgb="FFFF0000"/>
        <rFont val="Calibri"/>
        <family val="2"/>
        <scheme val="minor"/>
      </rPr>
      <t>(7)</t>
    </r>
    <r>
      <rPr>
        <b/>
        <sz val="14"/>
        <color theme="1"/>
        <rFont val="Calibri"/>
        <family val="2"/>
        <scheme val="minor"/>
      </rPr>
      <t xml:space="preserve"> COSMOS Signature:</t>
    </r>
  </si>
  <si>
    <t>% Organic of Total Minus Water and Minerals</t>
  </si>
  <si>
    <r>
      <rPr>
        <b/>
        <sz val="14"/>
        <color rgb="FFFF0000"/>
        <rFont val="Calibri"/>
        <family val="2"/>
        <scheme val="minor"/>
      </rPr>
      <t>(8)</t>
    </r>
    <r>
      <rPr>
        <b/>
        <sz val="14"/>
        <color theme="1"/>
        <rFont val="Calibri"/>
        <family val="2"/>
        <scheme val="minor"/>
      </rPr>
      <t xml:space="preserve"> Is the product a rinse-off product, non-emulsified aqueous product, or made with at least 80% minerals or ingredients of mineral origin?</t>
    </r>
  </si>
  <si>
    <t>% Natural Origin of Total</t>
  </si>
  <si>
    <r>
      <rPr>
        <b/>
        <sz val="14"/>
        <color rgb="FFFF0000"/>
        <rFont val="Calibri"/>
        <family val="2"/>
        <scheme val="minor"/>
      </rPr>
      <t>(9)</t>
    </r>
    <r>
      <rPr>
        <b/>
        <sz val="14"/>
        <color theme="1"/>
        <rFont val="Calibri"/>
        <family val="2"/>
        <scheme val="minor"/>
      </rPr>
      <t xml:space="preserve"> Ingredients and Additives: </t>
    </r>
    <r>
      <rPr>
        <b/>
        <i/>
        <sz val="11"/>
        <color theme="1"/>
        <rFont val="Calibri"/>
        <family val="2"/>
        <scheme val="minor"/>
      </rPr>
      <t>List all ingredients and additives in the formula in the table below</t>
    </r>
  </si>
  <si>
    <t>Ingredient Name</t>
  </si>
  <si>
    <t>% in the Formula</t>
  </si>
  <si>
    <t>Ingredient Code</t>
  </si>
  <si>
    <r>
      <rPr>
        <b/>
        <sz val="14"/>
        <color rgb="FFFF0000"/>
        <rFont val="Calibri"/>
        <family val="2"/>
        <scheme val="minor"/>
      </rPr>
      <t>(10)</t>
    </r>
    <r>
      <rPr>
        <b/>
        <sz val="14"/>
        <color theme="1"/>
        <rFont val="Calibri"/>
        <family val="2"/>
        <scheme val="minor"/>
      </rPr>
      <t xml:space="preserve"> Processing Aids: </t>
    </r>
    <r>
      <rPr>
        <b/>
        <i/>
        <sz val="11"/>
        <color theme="1"/>
        <rFont val="Calibri"/>
        <family val="2"/>
        <scheme val="minor"/>
      </rPr>
      <t>List all processing aids used during the manufacuring process in the table below</t>
    </r>
  </si>
  <si>
    <t>Processing Aid Name</t>
  </si>
  <si>
    <r>
      <rPr>
        <b/>
        <sz val="14"/>
        <color rgb="FFFF0000"/>
        <rFont val="Calibri"/>
        <family val="2"/>
        <scheme val="minor"/>
      </rPr>
      <t>(11)</t>
    </r>
    <r>
      <rPr>
        <b/>
        <sz val="14"/>
        <color theme="1"/>
        <rFont val="Calibri"/>
        <family val="2"/>
        <scheme val="minor"/>
      </rPr>
      <t xml:space="preserve"> Manufacturing Process: </t>
    </r>
    <r>
      <rPr>
        <b/>
        <i/>
        <sz val="11"/>
        <color theme="1"/>
        <rFont val="Calibri"/>
        <family val="2"/>
        <scheme val="minor"/>
      </rPr>
      <t>Provide a brief description of the manufacturing process in the space below</t>
    </r>
  </si>
  <si>
    <t>Composition Rules for Finished Products:</t>
  </si>
  <si>
    <t>1. At least 20% of the total product must be organic*</t>
  </si>
  <si>
    <t>2. At least 95% of the PPAI must be organic</t>
  </si>
  <si>
    <t>3. Petrochemical moieties must not exceed 2% of the total product</t>
  </si>
  <si>
    <t>*At least 10% for rinse-off products, non-emulsified aqueous products, and products made with at least 80% minerals or ingredients of mineral origin</t>
  </si>
  <si>
    <t>AQUEOUS EXTRACT APPLICATION SHEET</t>
  </si>
  <si>
    <t>Complete sections (1) to (12) as applicable</t>
  </si>
  <si>
    <r>
      <rPr>
        <b/>
        <sz val="14"/>
        <color rgb="FFFF0000"/>
        <rFont val="Calibri"/>
        <family val="2"/>
        <scheme val="minor"/>
      </rPr>
      <t>(7)</t>
    </r>
    <r>
      <rPr>
        <b/>
        <sz val="14"/>
        <color theme="1"/>
        <rFont val="Calibri"/>
        <family val="2"/>
        <scheme val="minor"/>
      </rPr>
      <t xml:space="preserve"> Plant Ingredients: </t>
    </r>
    <r>
      <rPr>
        <b/>
        <i/>
        <sz val="11"/>
        <color theme="1"/>
        <rFont val="Calibri"/>
        <family val="2"/>
        <scheme val="minor"/>
      </rPr>
      <t>List all plant ingredients used in the table below. If using dried plants, please refer to the instructions at COSMOS Standard §6.2.3 to calculate the equivalent fresh weight</t>
    </r>
  </si>
  <si>
    <t>Dried Weight (kg)</t>
  </si>
  <si>
    <t>Fresh Weight (kg)</t>
  </si>
  <si>
    <t>PPAI</t>
  </si>
  <si>
    <t>ORG PPAI</t>
  </si>
  <si>
    <t>CPAI</t>
  </si>
  <si>
    <t>ORG CPAI</t>
  </si>
  <si>
    <t>PeMo</t>
  </si>
  <si>
    <t>NNI</t>
  </si>
  <si>
    <r>
      <rPr>
        <b/>
        <sz val="14"/>
        <color rgb="FFFF0000"/>
        <rFont val="Calibri"/>
        <family val="2"/>
        <scheme val="minor"/>
      </rPr>
      <t>(8)</t>
    </r>
    <r>
      <rPr>
        <b/>
        <sz val="14"/>
        <color theme="1"/>
        <rFont val="Calibri"/>
        <family val="2"/>
        <scheme val="minor"/>
      </rPr>
      <t xml:space="preserve"> Solvents: </t>
    </r>
    <r>
      <rPr>
        <b/>
        <i/>
        <sz val="11"/>
        <color theme="1"/>
        <rFont val="Calibri"/>
        <family val="2"/>
        <scheme val="minor"/>
      </rPr>
      <t>List all solvents used (excluding water) in the table below</t>
    </r>
  </si>
  <si>
    <t>Weight in Final Extract (kg)</t>
  </si>
  <si>
    <r>
      <rPr>
        <b/>
        <sz val="14"/>
        <color rgb="FFFF0000"/>
        <rFont val="Calibri"/>
        <family val="2"/>
        <scheme val="minor"/>
      </rPr>
      <t>(9)</t>
    </r>
    <r>
      <rPr>
        <b/>
        <sz val="14"/>
        <color theme="1"/>
        <rFont val="Calibri"/>
        <family val="2"/>
        <scheme val="minor"/>
      </rPr>
      <t xml:space="preserve"> Additives: </t>
    </r>
    <r>
      <rPr>
        <b/>
        <i/>
        <sz val="11"/>
        <color theme="1"/>
        <rFont val="Calibri"/>
        <family val="2"/>
        <scheme val="minor"/>
      </rPr>
      <t>List all additives used in the table below</t>
    </r>
  </si>
  <si>
    <r>
      <rPr>
        <b/>
        <sz val="14"/>
        <color rgb="FFFF0000"/>
        <rFont val="Calibri"/>
        <family val="2"/>
        <scheme val="minor"/>
      </rPr>
      <t>(12)</t>
    </r>
    <r>
      <rPr>
        <b/>
        <sz val="14"/>
        <color theme="1"/>
        <rFont val="Calibri"/>
        <family val="2"/>
        <scheme val="minor"/>
      </rPr>
      <t xml:space="preserve"> Weight of Final Extract (kg):</t>
    </r>
  </si>
  <si>
    <t>Final Percentage Calculations:</t>
  </si>
  <si>
    <t>Ratio</t>
  </si>
  <si>
    <t>ORG Ratio</t>
  </si>
  <si>
    <t>Approved 06-May-2024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</si>
</sst>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1" xfId="0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3" borderId="22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  <protection locked="0"/>
    </xf>
    <xf numFmtId="14" fontId="0" fillId="3" borderId="24" xfId="0" applyNumberFormat="1" applyFill="1" applyBorder="1" applyAlignment="1">
      <alignment horizontal="center" vertical="center" wrapText="1"/>
    </xf>
    <xf numFmtId="14" fontId="0" fillId="3" borderId="17" xfId="0" applyNumberFormat="1" applyFill="1" applyBorder="1" applyAlignment="1">
      <alignment horizontal="center" vertical="center" wrapText="1"/>
    </xf>
    <xf numFmtId="0" fontId="0" fillId="0" borderId="22" xfId="0" applyBorder="1" applyAlignment="1" applyProtection="1">
      <alignment horizontal="center" vertical="center" wrapText="1"/>
      <protection locked="0"/>
    </xf>
    <xf numFmtId="2" fontId="0" fillId="0" borderId="24" xfId="0" applyNumberFormat="1" applyBorder="1" applyAlignment="1" applyProtection="1">
      <alignment horizontal="center" vertical="center" wrapText="1"/>
      <protection locked="0"/>
    </xf>
    <xf numFmtId="2" fontId="0" fillId="0" borderId="17" xfId="0" applyNumberForma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3" borderId="2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4" fontId="0" fillId="0" borderId="28" xfId="0" applyNumberFormat="1" applyBorder="1" applyAlignment="1" applyProtection="1">
      <alignment horizontal="center" vertical="center" wrapText="1"/>
      <protection locked="0"/>
    </xf>
    <xf numFmtId="164" fontId="0" fillId="0" borderId="29" xfId="0" applyNumberFormat="1" applyBorder="1" applyAlignment="1" applyProtection="1">
      <alignment horizontal="center" vertical="center" wrapText="1"/>
      <protection locked="0"/>
    </xf>
    <xf numFmtId="164" fontId="0" fillId="0" borderId="30" xfId="0" applyNumberForma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2" fontId="1" fillId="0" borderId="2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164" fontId="0" fillId="3" borderId="24" xfId="0" applyNumberFormat="1" applyFill="1" applyBorder="1" applyAlignment="1">
      <alignment vertical="center" wrapText="1"/>
    </xf>
    <xf numFmtId="164" fontId="0" fillId="3" borderId="24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164" fontId="0" fillId="3" borderId="17" xfId="0" applyNumberFormat="1" applyFill="1" applyBorder="1" applyAlignment="1">
      <alignment vertical="center" wrapText="1"/>
    </xf>
    <xf numFmtId="164" fontId="0" fillId="3" borderId="17" xfId="0" applyNumberForma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3" borderId="28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164" fontId="0" fillId="0" borderId="22" xfId="0" applyNumberFormat="1" applyBorder="1" applyAlignment="1" applyProtection="1">
      <alignment horizontal="center" vertical="center" wrapText="1"/>
      <protection locked="0"/>
    </xf>
    <xf numFmtId="164" fontId="0" fillId="0" borderId="15" xfId="0" applyNumberFormat="1" applyBorder="1" applyAlignment="1" applyProtection="1">
      <alignment horizontal="center" vertical="center" wrapText="1"/>
      <protection locked="0"/>
    </xf>
    <xf numFmtId="164" fontId="0" fillId="0" borderId="18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3" borderId="2" xfId="0" applyFont="1" applyFill="1" applyBorder="1"/>
    <xf numFmtId="2" fontId="1" fillId="0" borderId="2" xfId="0" applyNumberFormat="1" applyFont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164" fontId="0" fillId="0" borderId="2" xfId="0" applyNumberFormat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1" fillId="3" borderId="2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0" fillId="0" borderId="28" xfId="0" applyNumberFormat="1" applyBorder="1" applyAlignment="1" applyProtection="1">
      <alignment horizontal="center" vertical="center" wrapText="1"/>
      <protection locked="0"/>
    </xf>
    <xf numFmtId="164" fontId="0" fillId="0" borderId="33" xfId="0" applyNumberForma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64" fontId="0" fillId="0" borderId="29" xfId="0" applyNumberFormat="1" applyBorder="1" applyAlignment="1" applyProtection="1">
      <alignment horizontal="center" vertical="center" wrapText="1"/>
      <protection locked="0"/>
    </xf>
    <xf numFmtId="164" fontId="0" fillId="0" borderId="34" xfId="0" applyNumberFormat="1" applyBorder="1" applyAlignment="1" applyProtection="1">
      <alignment horizontal="center" vertical="center" wrapText="1"/>
      <protection locked="0"/>
    </xf>
    <xf numFmtId="164" fontId="0" fillId="0" borderId="30" xfId="0" applyNumberFormat="1" applyBorder="1" applyAlignment="1" applyProtection="1">
      <alignment horizontal="center" vertical="center" wrapText="1"/>
      <protection locked="0"/>
    </xf>
    <xf numFmtId="164" fontId="0" fillId="0" borderId="35" xfId="0" applyNumberForma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3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numFmt numFmtId="19" formatCode="d/m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protection locked="1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top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1" hidden="0"/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19050</xdr:rowOff>
        </xdr:from>
        <xdr:to>
          <xdr:col>1</xdr:col>
          <xdr:colOff>800100</xdr:colOff>
          <xdr:row>4</xdr:row>
          <xdr:rowOff>228600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2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Brand Owner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19050</xdr:rowOff>
        </xdr:from>
        <xdr:to>
          <xdr:col>1</xdr:col>
          <xdr:colOff>800100</xdr:colOff>
          <xdr:row>6</xdr:row>
          <xdr:rowOff>228600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2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Packer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19050</xdr:rowOff>
        </xdr:from>
        <xdr:to>
          <xdr:col>1</xdr:col>
          <xdr:colOff>800100</xdr:colOff>
          <xdr:row>5</xdr:row>
          <xdr:rowOff>228600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2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Manufacturer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19050</xdr:rowOff>
        </xdr:from>
        <xdr:to>
          <xdr:col>1</xdr:col>
          <xdr:colOff>800100</xdr:colOff>
          <xdr:row>4</xdr:row>
          <xdr:rowOff>228600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3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Brand Owner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19050</xdr:rowOff>
        </xdr:from>
        <xdr:to>
          <xdr:col>1</xdr:col>
          <xdr:colOff>800100</xdr:colOff>
          <xdr:row>6</xdr:row>
          <xdr:rowOff>228600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3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Packer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19050</xdr:rowOff>
        </xdr:from>
        <xdr:to>
          <xdr:col>1</xdr:col>
          <xdr:colOff>800100</xdr:colOff>
          <xdr:row>5</xdr:row>
          <xdr:rowOff>228600</xdr:rowOff>
        </xdr:to>
        <xdr:sp macro="" textlink="">
          <xdr:nvSpPr>
            <xdr:cNvPr id="22531" name="Check Box 3" hidden="1">
              <a:extLst>
                <a:ext uri="{63B3BB69-23CF-44E3-9099-C40C66FF867C}">
                  <a14:compatExt spid="_x0000_s22531"/>
                </a:ext>
                <a:ext uri="{FF2B5EF4-FFF2-40B4-BE49-F238E27FC236}">
                  <a16:creationId xmlns:a16="http://schemas.microsoft.com/office/drawing/2014/main" id="{00000000-0008-0000-0300-00000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Manufacturer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19050</xdr:rowOff>
        </xdr:from>
        <xdr:to>
          <xdr:col>1</xdr:col>
          <xdr:colOff>800100</xdr:colOff>
          <xdr:row>4</xdr:row>
          <xdr:rowOff>228600</xdr:rowOff>
        </xdr:to>
        <xdr:sp macro="" textlink="">
          <xdr:nvSpPr>
            <xdr:cNvPr id="19465" name="Check Box 9" hidden="1">
              <a:extLst>
                <a:ext uri="{63B3BB69-23CF-44E3-9099-C40C66FF867C}">
                  <a14:compatExt spid="_x0000_s19465"/>
                </a:ext>
                <a:ext uri="{FF2B5EF4-FFF2-40B4-BE49-F238E27FC236}">
                  <a16:creationId xmlns:a16="http://schemas.microsoft.com/office/drawing/2014/main" id="{00000000-0008-0000-0400-000009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Brand Owner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19050</xdr:rowOff>
        </xdr:from>
        <xdr:to>
          <xdr:col>1</xdr:col>
          <xdr:colOff>800100</xdr:colOff>
          <xdr:row>6</xdr:row>
          <xdr:rowOff>228600</xdr:rowOff>
        </xdr:to>
        <xdr:sp macro="" textlink="">
          <xdr:nvSpPr>
            <xdr:cNvPr id="19466" name="Check Box 10" hidden="1">
              <a:extLst>
                <a:ext uri="{63B3BB69-23CF-44E3-9099-C40C66FF867C}">
                  <a14:compatExt spid="_x0000_s19466"/>
                </a:ext>
                <a:ext uri="{FF2B5EF4-FFF2-40B4-BE49-F238E27FC236}">
                  <a16:creationId xmlns:a16="http://schemas.microsoft.com/office/drawing/2014/main" id="{00000000-0008-0000-0400-00000A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Packer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19050</xdr:rowOff>
        </xdr:from>
        <xdr:to>
          <xdr:col>1</xdr:col>
          <xdr:colOff>800100</xdr:colOff>
          <xdr:row>5</xdr:row>
          <xdr:rowOff>228600</xdr:rowOff>
        </xdr:to>
        <xdr:sp macro="" textlink="">
          <xdr:nvSpPr>
            <xdr:cNvPr id="19467" name="Check Box 11" hidden="1">
              <a:extLst>
                <a:ext uri="{63B3BB69-23CF-44E3-9099-C40C66FF867C}">
                  <a14:compatExt spid="_x0000_s19467"/>
                </a:ext>
                <a:ext uri="{FF2B5EF4-FFF2-40B4-BE49-F238E27FC236}">
                  <a16:creationId xmlns:a16="http://schemas.microsoft.com/office/drawing/2014/main" id="{00000000-0008-0000-0400-00000B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Manufacturer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19050</xdr:rowOff>
        </xdr:from>
        <xdr:to>
          <xdr:col>1</xdr:col>
          <xdr:colOff>800100</xdr:colOff>
          <xdr:row>4</xdr:row>
          <xdr:rowOff>228600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5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Brand Owner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19050</xdr:rowOff>
        </xdr:from>
        <xdr:to>
          <xdr:col>1</xdr:col>
          <xdr:colOff>800100</xdr:colOff>
          <xdr:row>6</xdr:row>
          <xdr:rowOff>228600</xdr:rowOff>
        </xdr:to>
        <xdr:sp macro="" textlink="">
          <xdr:nvSpPr>
            <xdr:cNvPr id="27650" name="Check Box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5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Packer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19050</xdr:rowOff>
        </xdr:from>
        <xdr:to>
          <xdr:col>1</xdr:col>
          <xdr:colOff>800100</xdr:colOff>
          <xdr:row>5</xdr:row>
          <xdr:rowOff>228600</xdr:rowOff>
        </xdr:to>
        <xdr:sp macro="" textlink="">
          <xdr:nvSpPr>
            <xdr:cNvPr id="27651" name="Check Box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5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Manufacturer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FFAAE1-AA06-48B5-8ADE-4DF5A30F69E1}" name="Table2" displayName="Table2" ref="A4:H50" totalsRowShown="0" headerRowDxfId="36" headerRowBorderDxfId="35" tableBorderDxfId="34" totalsRowBorderDxfId="33">
  <autoFilter ref="A4:H50" xr:uid="{DCFFAAE1-AA06-48B5-8ADE-4DF5A30F69E1}"/>
  <sortState xmlns:xlrd2="http://schemas.microsoft.com/office/spreadsheetml/2017/richdata2" ref="A5:H50">
    <sortCondition ref="A4:A50"/>
  </sortState>
  <tableColumns count="8">
    <tableColumn id="1" xr3:uid="{2120C9BB-E28D-4C6B-83D7-0584D37A1497}" name="Product Name" dataDxfId="32"/>
    <tableColumn id="2" xr3:uid="{D525F827-38B5-4A43-B6F3-C1E3B0394B51}" name="Brand Name" dataDxfId="31"/>
    <tableColumn id="9" xr3:uid="{3250DD47-2DE5-4EDD-A465-0DF3E71EA090}" name="Name of Brand Owner_x000a_(If applicable)" dataDxfId="30"/>
    <tableColumn id="8" xr3:uid="{35B0861D-7199-42AB-9667-A562D8CA334B}" name="Name of Contract Manufacturer and/or Packer_x000a_(If applicable)" dataDxfId="29"/>
    <tableColumn id="4" xr3:uid="{8ACD73BE-CE36-4EF8-BD27-3AC36D0B572B}" name="COSMOS Signature" dataDxfId="28"/>
    <tableColumn id="5" xr3:uid="{A9B423C5-DD90-4650-A2B0-97503FD0D6DC}" name="Approved?" dataDxfId="27"/>
    <tableColumn id="6" xr3:uid="{B56D5A1E-3B37-45E9-B9E3-CF0576CBAD7D}" name="Approval Date" dataDxfId="26"/>
    <tableColumn id="7" xr3:uid="{2F5553F2-6A26-47F4-A2F3-83C9601C8790}" name="Comments" dataDxfId="25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FEBF75-A134-4D72-8D23-BA2506D94FE8}" name="Table1" displayName="Table1" ref="A4:P150" totalsRowShown="0" headerRowDxfId="24" dataDxfId="22" headerRowBorderDxfId="23" tableBorderDxfId="21" totalsRowBorderDxfId="20">
  <autoFilter ref="A4:P150" xr:uid="{85FEBF75-A134-4D72-8D23-BA2506D94FE8}"/>
  <sortState xmlns:xlrd2="http://schemas.microsoft.com/office/spreadsheetml/2017/richdata2" ref="A5:P150">
    <sortCondition ref="B4:B150"/>
  </sortState>
  <tableColumns count="16">
    <tableColumn id="1" xr3:uid="{CBAB1EC3-6F91-43B0-A835-92E93B653AC3}" name="Product / Ingredient Code" dataDxfId="19"/>
    <tableColumn id="2" xr3:uid="{35065CC4-6BC8-4AE8-9897-C5235A38503D}" name="Product / Ingredient Name" dataDxfId="18"/>
    <tableColumn id="3" xr3:uid="{4C1A24F7-9282-40C2-B304-BBD2097C8261}" name="Supplier Name" dataDxfId="17"/>
    <tableColumn id="4" xr3:uid="{9F8F1DBC-331A-425E-9C91-29668C8B37A6}" name="INCI Name" dataDxfId="16"/>
    <tableColumn id="6" xr3:uid="{0B0654DF-3108-43E6-858E-8C2C4917EA10}" name="Certifying Body" dataDxfId="15"/>
    <tableColumn id="7" xr3:uid="{5AFCE5C9-3212-431B-A79E-10F4BE70D8C7}" name="Standard" dataDxfId="14"/>
    <tableColumn id="17" xr3:uid="{34A598CD-C255-4D21-96C9-F7D08074C43C}" name="% PPAI" dataDxfId="13"/>
    <tableColumn id="16" xr3:uid="{5197DB07-A6C5-45AA-AED0-554BAA20D18A}" name="% ORG PPAI" dataDxfId="12"/>
    <tableColumn id="15" xr3:uid="{56D9798F-A414-486F-9CF3-2C62D4607E72}" name="% CPAI" dataDxfId="11"/>
    <tableColumn id="14" xr3:uid="{9B4DABB9-221C-4D0B-BDFD-4B7574ED7E54}" name="% ORG CPAI" dataDxfId="10"/>
    <tableColumn id="13" xr3:uid="{C7A53496-ABE8-462B-B4E2-B4D7F7ABCE8B}" name="% PeMo" dataDxfId="9"/>
    <tableColumn id="8" xr3:uid="{94D27DA7-71DE-44FD-83C4-6F781135E0B4}" name="% NNI" dataDxfId="8"/>
    <tableColumn id="10" xr3:uid="{E98BD7ED-AD9D-4B39-9BDA-D8004A01A177}" name="Approved?" dataDxfId="7"/>
    <tableColumn id="11" xr3:uid="{9CD5AEA5-F48E-42BE-ADEA-FEDE63980EB9}" name="Approval Date" dataDxfId="6"/>
    <tableColumn id="9" xr3:uid="{AE6018D6-11DA-4A11-BBA0-8108A83A4090}" name="Restriction" dataDxfId="5"/>
    <tableColumn id="12" xr3:uid="{221EED3E-BC78-478C-90B7-D1EAEFD8A093}" name="Comments" dataDxfId="4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F439-C43A-452E-ABAC-29539416BA90}">
  <sheetPr>
    <pageSetUpPr fitToPage="1"/>
  </sheetPr>
  <dimension ref="A1:H53"/>
  <sheetViews>
    <sheetView showGridLine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5" width="25.7109375" customWidth="1"/>
    <col min="6" max="7" width="15.7109375" customWidth="1"/>
    <col min="8" max="8" width="30.7109375" customWidth="1"/>
  </cols>
  <sheetData>
    <row r="1" spans="1:8" ht="26.25" x14ac:dyDescent="0.25">
      <c r="A1" s="73" t="s">
        <v>0</v>
      </c>
      <c r="B1" s="73"/>
      <c r="C1" s="73"/>
      <c r="D1" s="73"/>
      <c r="E1" s="73"/>
      <c r="F1" s="73"/>
      <c r="G1" s="73"/>
      <c r="H1" s="73"/>
    </row>
    <row r="2" spans="1:8" ht="15.75" thickBot="1" x14ac:dyDescent="0.3">
      <c r="A2" s="74" t="s">
        <v>1</v>
      </c>
      <c r="B2" s="75"/>
      <c r="C2" s="75"/>
      <c r="D2" s="75"/>
      <c r="E2" s="75"/>
      <c r="F2" s="75"/>
      <c r="G2" s="75"/>
      <c r="H2" s="75"/>
    </row>
    <row r="3" spans="1:8" ht="15.75" thickBot="1" x14ac:dyDescent="0.3">
      <c r="A3" s="70" t="s">
        <v>2</v>
      </c>
      <c r="B3" s="71"/>
      <c r="C3" s="71"/>
      <c r="D3" s="71"/>
      <c r="E3" s="72"/>
      <c r="F3" s="69" t="s">
        <v>3</v>
      </c>
      <c r="G3" s="69"/>
      <c r="H3" s="69"/>
    </row>
    <row r="4" spans="1:8" ht="60.75" thickBot="1" x14ac:dyDescent="0.3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4" t="s">
        <v>9</v>
      </c>
      <c r="G4" s="24" t="s">
        <v>10</v>
      </c>
      <c r="H4" s="24" t="s">
        <v>11</v>
      </c>
    </row>
    <row r="5" spans="1:8" x14ac:dyDescent="0.25">
      <c r="A5" s="9"/>
      <c r="B5" s="13"/>
      <c r="C5" s="13"/>
      <c r="D5" s="13"/>
      <c r="E5" s="16"/>
      <c r="F5" s="20"/>
      <c r="G5" s="14"/>
      <c r="H5" s="10"/>
    </row>
    <row r="6" spans="1:8" x14ac:dyDescent="0.25">
      <c r="A6" s="4"/>
      <c r="B6" s="1"/>
      <c r="C6" s="1"/>
      <c r="D6" s="1"/>
      <c r="E6" s="6"/>
      <c r="F6" s="21"/>
      <c r="G6" s="3"/>
      <c r="H6" s="11"/>
    </row>
    <row r="7" spans="1:8" x14ac:dyDescent="0.25">
      <c r="A7" s="4"/>
      <c r="B7" s="1"/>
      <c r="C7" s="1"/>
      <c r="D7" s="1"/>
      <c r="E7" s="6"/>
      <c r="F7" s="21"/>
      <c r="G7" s="3"/>
      <c r="H7" s="11"/>
    </row>
    <row r="8" spans="1:8" x14ac:dyDescent="0.25">
      <c r="A8" s="4"/>
      <c r="B8" s="1"/>
      <c r="C8" s="1"/>
      <c r="D8" s="1"/>
      <c r="E8" s="6"/>
      <c r="F8" s="21"/>
      <c r="G8" s="3"/>
      <c r="H8" s="11"/>
    </row>
    <row r="9" spans="1:8" x14ac:dyDescent="0.25">
      <c r="A9" s="4"/>
      <c r="B9" s="1"/>
      <c r="C9" s="1"/>
      <c r="D9" s="1"/>
      <c r="E9" s="6"/>
      <c r="F9" s="21"/>
      <c r="G9" s="3"/>
      <c r="H9" s="11"/>
    </row>
    <row r="10" spans="1:8" x14ac:dyDescent="0.25">
      <c r="A10" s="4"/>
      <c r="B10" s="1"/>
      <c r="C10" s="1"/>
      <c r="D10" s="1"/>
      <c r="E10" s="6"/>
      <c r="F10" s="21"/>
      <c r="G10" s="3"/>
      <c r="H10" s="11"/>
    </row>
    <row r="11" spans="1:8" x14ac:dyDescent="0.25">
      <c r="A11" s="4"/>
      <c r="B11" s="1"/>
      <c r="C11" s="1"/>
      <c r="D11" s="1"/>
      <c r="E11" s="6"/>
      <c r="F11" s="21"/>
      <c r="G11" s="3"/>
      <c r="H11" s="11"/>
    </row>
    <row r="12" spans="1:8" x14ac:dyDescent="0.25">
      <c r="A12" s="4"/>
      <c r="B12" s="1"/>
      <c r="C12" s="1"/>
      <c r="D12" s="1"/>
      <c r="E12" s="6"/>
      <c r="F12" s="21"/>
      <c r="G12" s="3"/>
      <c r="H12" s="11"/>
    </row>
    <row r="13" spans="1:8" x14ac:dyDescent="0.25">
      <c r="A13" s="4"/>
      <c r="B13" s="1"/>
      <c r="C13" s="1"/>
      <c r="D13" s="1"/>
      <c r="E13" s="6"/>
      <c r="F13" s="21"/>
      <c r="G13" s="3"/>
      <c r="H13" s="11"/>
    </row>
    <row r="14" spans="1:8" x14ac:dyDescent="0.25">
      <c r="A14" s="4"/>
      <c r="B14" s="1"/>
      <c r="C14" s="1"/>
      <c r="D14" s="1"/>
      <c r="E14" s="6"/>
      <c r="F14" s="21"/>
      <c r="G14" s="3"/>
      <c r="H14" s="11"/>
    </row>
    <row r="15" spans="1:8" x14ac:dyDescent="0.25">
      <c r="A15" s="4"/>
      <c r="B15" s="1"/>
      <c r="C15" s="1"/>
      <c r="D15" s="1"/>
      <c r="E15" s="6"/>
      <c r="F15" s="21"/>
      <c r="G15" s="3"/>
      <c r="H15" s="11"/>
    </row>
    <row r="16" spans="1:8" x14ac:dyDescent="0.25">
      <c r="A16" s="4"/>
      <c r="B16" s="1"/>
      <c r="C16" s="1"/>
      <c r="D16" s="1"/>
      <c r="E16" s="6"/>
      <c r="F16" s="21"/>
      <c r="G16" s="3"/>
      <c r="H16" s="11"/>
    </row>
    <row r="17" spans="1:8" x14ac:dyDescent="0.25">
      <c r="A17" s="4"/>
      <c r="B17" s="1"/>
      <c r="C17" s="1"/>
      <c r="D17" s="1"/>
      <c r="E17" s="6"/>
      <c r="F17" s="21"/>
      <c r="G17" s="3"/>
      <c r="H17" s="11"/>
    </row>
    <row r="18" spans="1:8" x14ac:dyDescent="0.25">
      <c r="A18" s="4"/>
      <c r="B18" s="1"/>
      <c r="C18" s="1"/>
      <c r="D18" s="1"/>
      <c r="E18" s="6"/>
      <c r="F18" s="21"/>
      <c r="G18" s="3"/>
      <c r="H18" s="11"/>
    </row>
    <row r="19" spans="1:8" x14ac:dyDescent="0.25">
      <c r="A19" s="4"/>
      <c r="B19" s="1"/>
      <c r="C19" s="1"/>
      <c r="D19" s="1"/>
      <c r="E19" s="6"/>
      <c r="F19" s="21"/>
      <c r="G19" s="3"/>
      <c r="H19" s="11"/>
    </row>
    <row r="20" spans="1:8" x14ac:dyDescent="0.25">
      <c r="A20" s="4"/>
      <c r="B20" s="1"/>
      <c r="C20" s="1"/>
      <c r="D20" s="1"/>
      <c r="E20" s="6"/>
      <c r="F20" s="21"/>
      <c r="G20" s="3"/>
      <c r="H20" s="11"/>
    </row>
    <row r="21" spans="1:8" x14ac:dyDescent="0.25">
      <c r="A21" s="4"/>
      <c r="B21" s="1"/>
      <c r="C21" s="1"/>
      <c r="D21" s="1"/>
      <c r="E21" s="6"/>
      <c r="F21" s="21"/>
      <c r="G21" s="3"/>
      <c r="H21" s="11"/>
    </row>
    <row r="22" spans="1:8" x14ac:dyDescent="0.25">
      <c r="A22" s="4"/>
      <c r="B22" s="1"/>
      <c r="C22" s="1"/>
      <c r="D22" s="1"/>
      <c r="E22" s="6"/>
      <c r="F22" s="21"/>
      <c r="G22" s="3"/>
      <c r="H22" s="11"/>
    </row>
    <row r="23" spans="1:8" x14ac:dyDescent="0.25">
      <c r="A23" s="4"/>
      <c r="B23" s="1"/>
      <c r="C23" s="1"/>
      <c r="D23" s="1"/>
      <c r="E23" s="6"/>
      <c r="F23" s="21"/>
      <c r="G23" s="3"/>
      <c r="H23" s="11"/>
    </row>
    <row r="24" spans="1:8" x14ac:dyDescent="0.25">
      <c r="A24" s="4"/>
      <c r="B24" s="1"/>
      <c r="C24" s="1"/>
      <c r="D24" s="1"/>
      <c r="E24" s="6"/>
      <c r="F24" s="21"/>
      <c r="G24" s="3"/>
      <c r="H24" s="11"/>
    </row>
    <row r="25" spans="1:8" x14ac:dyDescent="0.25">
      <c r="A25" s="4"/>
      <c r="B25" s="1"/>
      <c r="C25" s="1"/>
      <c r="D25" s="1"/>
      <c r="E25" s="6"/>
      <c r="F25" s="21"/>
      <c r="G25" s="3"/>
      <c r="H25" s="11"/>
    </row>
    <row r="26" spans="1:8" x14ac:dyDescent="0.25">
      <c r="A26" s="4"/>
      <c r="B26" s="1"/>
      <c r="C26" s="1"/>
      <c r="D26" s="1"/>
      <c r="E26" s="6"/>
      <c r="F26" s="21"/>
      <c r="G26" s="3"/>
      <c r="H26" s="11"/>
    </row>
    <row r="27" spans="1:8" x14ac:dyDescent="0.25">
      <c r="A27" s="4"/>
      <c r="B27" s="1"/>
      <c r="C27" s="1"/>
      <c r="D27" s="1"/>
      <c r="E27" s="6"/>
      <c r="F27" s="21"/>
      <c r="G27" s="3"/>
      <c r="H27" s="11"/>
    </row>
    <row r="28" spans="1:8" x14ac:dyDescent="0.25">
      <c r="A28" s="4"/>
      <c r="B28" s="1"/>
      <c r="C28" s="1"/>
      <c r="D28" s="1"/>
      <c r="E28" s="6"/>
      <c r="F28" s="21"/>
      <c r="G28" s="3"/>
      <c r="H28" s="11"/>
    </row>
    <row r="29" spans="1:8" x14ac:dyDescent="0.25">
      <c r="A29" s="4"/>
      <c r="B29" s="1"/>
      <c r="C29" s="1"/>
      <c r="D29" s="1"/>
      <c r="E29" s="6"/>
      <c r="F29" s="21"/>
      <c r="G29" s="3"/>
      <c r="H29" s="11"/>
    </row>
    <row r="30" spans="1:8" x14ac:dyDescent="0.25">
      <c r="A30" s="4"/>
      <c r="B30" s="1"/>
      <c r="C30" s="1"/>
      <c r="D30" s="1"/>
      <c r="E30" s="6"/>
      <c r="F30" s="21"/>
      <c r="G30" s="3"/>
      <c r="H30" s="11"/>
    </row>
    <row r="31" spans="1:8" x14ac:dyDescent="0.25">
      <c r="A31" s="4"/>
      <c r="B31" s="1"/>
      <c r="C31" s="1"/>
      <c r="D31" s="1"/>
      <c r="E31" s="6"/>
      <c r="F31" s="21"/>
      <c r="G31" s="3"/>
      <c r="H31" s="11"/>
    </row>
    <row r="32" spans="1:8" x14ac:dyDescent="0.25">
      <c r="A32" s="4"/>
      <c r="B32" s="1"/>
      <c r="C32" s="1"/>
      <c r="D32" s="1"/>
      <c r="E32" s="6"/>
      <c r="F32" s="21"/>
      <c r="G32" s="3"/>
      <c r="H32" s="11"/>
    </row>
    <row r="33" spans="1:8" x14ac:dyDescent="0.25">
      <c r="A33" s="4"/>
      <c r="B33" s="1"/>
      <c r="C33" s="1"/>
      <c r="D33" s="1"/>
      <c r="E33" s="6"/>
      <c r="F33" s="21"/>
      <c r="G33" s="3"/>
      <c r="H33" s="11"/>
    </row>
    <row r="34" spans="1:8" x14ac:dyDescent="0.25">
      <c r="A34" s="4"/>
      <c r="B34" s="1"/>
      <c r="C34" s="1"/>
      <c r="D34" s="1"/>
      <c r="E34" s="6"/>
      <c r="F34" s="21"/>
      <c r="G34" s="3"/>
      <c r="H34" s="11"/>
    </row>
    <row r="35" spans="1:8" x14ac:dyDescent="0.25">
      <c r="A35" s="4"/>
      <c r="B35" s="1"/>
      <c r="C35" s="1"/>
      <c r="D35" s="1"/>
      <c r="E35" s="6"/>
      <c r="F35" s="21"/>
      <c r="G35" s="3"/>
      <c r="H35" s="11"/>
    </row>
    <row r="36" spans="1:8" x14ac:dyDescent="0.25">
      <c r="A36" s="4"/>
      <c r="B36" s="1"/>
      <c r="C36" s="1"/>
      <c r="D36" s="1"/>
      <c r="E36" s="6"/>
      <c r="F36" s="21"/>
      <c r="G36" s="3"/>
      <c r="H36" s="11"/>
    </row>
    <row r="37" spans="1:8" x14ac:dyDescent="0.25">
      <c r="A37" s="4"/>
      <c r="B37" s="1"/>
      <c r="C37" s="1"/>
      <c r="D37" s="1"/>
      <c r="E37" s="6"/>
      <c r="F37" s="21"/>
      <c r="G37" s="3"/>
      <c r="H37" s="11"/>
    </row>
    <row r="38" spans="1:8" x14ac:dyDescent="0.25">
      <c r="A38" s="4"/>
      <c r="B38" s="1"/>
      <c r="C38" s="1"/>
      <c r="D38" s="1"/>
      <c r="E38" s="6"/>
      <c r="F38" s="21"/>
      <c r="G38" s="3"/>
      <c r="H38" s="11"/>
    </row>
    <row r="39" spans="1:8" x14ac:dyDescent="0.25">
      <c r="A39" s="4"/>
      <c r="B39" s="1"/>
      <c r="C39" s="1"/>
      <c r="D39" s="1"/>
      <c r="E39" s="6"/>
      <c r="F39" s="21"/>
      <c r="G39" s="3"/>
      <c r="H39" s="11"/>
    </row>
    <row r="40" spans="1:8" x14ac:dyDescent="0.25">
      <c r="A40" s="4"/>
      <c r="B40" s="1"/>
      <c r="C40" s="1"/>
      <c r="D40" s="1"/>
      <c r="E40" s="6"/>
      <c r="F40" s="21"/>
      <c r="G40" s="3"/>
      <c r="H40" s="11"/>
    </row>
    <row r="41" spans="1:8" x14ac:dyDescent="0.25">
      <c r="A41" s="4"/>
      <c r="B41" s="1"/>
      <c r="C41" s="1"/>
      <c r="D41" s="1"/>
      <c r="E41" s="6"/>
      <c r="F41" s="21"/>
      <c r="G41" s="3"/>
      <c r="H41" s="11"/>
    </row>
    <row r="42" spans="1:8" x14ac:dyDescent="0.25">
      <c r="A42" s="4"/>
      <c r="B42" s="1"/>
      <c r="C42" s="1"/>
      <c r="D42" s="1"/>
      <c r="E42" s="6"/>
      <c r="F42" s="21"/>
      <c r="G42" s="3"/>
      <c r="H42" s="11"/>
    </row>
    <row r="43" spans="1:8" x14ac:dyDescent="0.25">
      <c r="A43" s="4"/>
      <c r="B43" s="1"/>
      <c r="C43" s="1"/>
      <c r="D43" s="1"/>
      <c r="E43" s="6"/>
      <c r="F43" s="21"/>
      <c r="G43" s="3"/>
      <c r="H43" s="11"/>
    </row>
    <row r="44" spans="1:8" x14ac:dyDescent="0.25">
      <c r="A44" s="4"/>
      <c r="B44" s="1"/>
      <c r="C44" s="1"/>
      <c r="D44" s="1"/>
      <c r="E44" s="6"/>
      <c r="F44" s="21"/>
      <c r="G44" s="3"/>
      <c r="H44" s="11"/>
    </row>
    <row r="45" spans="1:8" x14ac:dyDescent="0.25">
      <c r="A45" s="4"/>
      <c r="B45" s="1"/>
      <c r="C45" s="1"/>
      <c r="D45" s="1"/>
      <c r="E45" s="6"/>
      <c r="F45" s="21"/>
      <c r="G45" s="3"/>
      <c r="H45" s="11"/>
    </row>
    <row r="46" spans="1:8" x14ac:dyDescent="0.25">
      <c r="A46" s="4"/>
      <c r="B46" s="1"/>
      <c r="C46" s="1"/>
      <c r="D46" s="1"/>
      <c r="E46" s="6"/>
      <c r="F46" s="21"/>
      <c r="G46" s="3"/>
      <c r="H46" s="11"/>
    </row>
    <row r="47" spans="1:8" x14ac:dyDescent="0.25">
      <c r="A47" s="4"/>
      <c r="B47" s="1"/>
      <c r="C47" s="1"/>
      <c r="D47" s="1"/>
      <c r="E47" s="6"/>
      <c r="F47" s="21"/>
      <c r="G47" s="3"/>
      <c r="H47" s="11"/>
    </row>
    <row r="48" spans="1:8" x14ac:dyDescent="0.25">
      <c r="A48" s="4"/>
      <c r="B48" s="1"/>
      <c r="C48" s="1"/>
      <c r="D48" s="1"/>
      <c r="E48" s="6"/>
      <c r="F48" s="21"/>
      <c r="G48" s="3"/>
      <c r="H48" s="11"/>
    </row>
    <row r="49" spans="1:8" x14ac:dyDescent="0.25">
      <c r="A49" s="4"/>
      <c r="B49" s="1"/>
      <c r="C49" s="1"/>
      <c r="D49" s="1"/>
      <c r="E49" s="6"/>
      <c r="F49" s="21"/>
      <c r="G49" s="3"/>
      <c r="H49" s="11"/>
    </row>
    <row r="50" spans="1:8" ht="15.75" thickBot="1" x14ac:dyDescent="0.3">
      <c r="A50" s="5"/>
      <c r="B50" s="8"/>
      <c r="C50" s="8"/>
      <c r="D50" s="8"/>
      <c r="E50" s="7"/>
      <c r="F50" s="22"/>
      <c r="G50" s="15"/>
      <c r="H50" s="12"/>
    </row>
    <row r="52" spans="1:8" x14ac:dyDescent="0.25">
      <c r="A52" s="19" t="s">
        <v>12</v>
      </c>
    </row>
    <row r="53" spans="1:8" x14ac:dyDescent="0.25">
      <c r="A53" s="19" t="s">
        <v>73</v>
      </c>
    </row>
  </sheetData>
  <sheetProtection algorithmName="SHA-512" hashValue="EZAcxsSmk5A4k8pTJGHLeZ1jJYhi2NDdsKyXqKUZ0p2dXsNdiEIWc1hcigWzNIODgwatbqQyeBXF+KUjINzrEg==" saltValue="VFt9oyqtsCkR5JPlHods0Q==" spinCount="100000" sheet="1" objects="1" scenarios="1" selectLockedCells="1" sort="0" autoFilter="0"/>
  <protectedRanges>
    <protectedRange sqref="A4:H50" name="Product List"/>
  </protectedRanges>
  <mergeCells count="4">
    <mergeCell ref="F3:H3"/>
    <mergeCell ref="A3:E3"/>
    <mergeCell ref="A1:H1"/>
    <mergeCell ref="A2:H2"/>
  </mergeCells>
  <dataValidations count="2">
    <dataValidation type="list" allowBlank="1" showInputMessage="1" showErrorMessage="1" sqref="F5:F50" xr:uid="{433B8672-AD30-418B-A603-736E2345B953}">
      <formula1>"YES,NO,TBC"</formula1>
    </dataValidation>
    <dataValidation type="list" allowBlank="1" showInputMessage="1" showErrorMessage="1" sqref="E5:E50" xr:uid="{851E0241-0873-4147-8FE2-90052C07C403}">
      <formula1>"COSMOS ORGANIC, COSMOS NATURAL, COSMOS CERTIFIED, COSMOS APPROVED"</formula1>
    </dataValidation>
  </dataValidations>
  <pageMargins left="0.7" right="0.7" top="0.75" bottom="0.75" header="0.3" footer="0.3"/>
  <pageSetup paperSize="9" scale="6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7A82-346E-43C8-B351-131545B577C8}">
  <sheetPr>
    <pageSetUpPr fitToPage="1"/>
  </sheetPr>
  <dimension ref="A1:S150"/>
  <sheetViews>
    <sheetView showGridLines="0" tabSelected="1" zoomScaleNormal="100" workbookViewId="0">
      <pane ySplit="4" topLeftCell="A5" activePane="bottomLeft" state="frozen"/>
      <selection pane="bottomLeft" activeCell="C28" sqref="C28"/>
    </sheetView>
  </sheetViews>
  <sheetFormatPr defaultRowHeight="15" x14ac:dyDescent="0.25"/>
  <cols>
    <col min="1" max="1" width="18.7109375" customWidth="1"/>
    <col min="2" max="4" width="25.7109375" customWidth="1"/>
    <col min="5" max="6" width="15.7109375" customWidth="1"/>
    <col min="7" max="12" width="9.7109375" customWidth="1"/>
    <col min="13" max="14" width="12.7109375" customWidth="1"/>
    <col min="15" max="15" width="25.7109375" customWidth="1"/>
    <col min="16" max="16" width="30.7109375" customWidth="1"/>
    <col min="18" max="19" width="9.140625" hidden="1" customWidth="1"/>
  </cols>
  <sheetData>
    <row r="1" spans="1:19" ht="26.25" x14ac:dyDescent="0.4">
      <c r="A1" s="76" t="s">
        <v>13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R1" t="str" cm="1">
        <f t="array" ref="R1">_xlfn._xlws.SORT(_xlfn._xlws.FILTER(_xlfn.UNIQUE(Table1[Product / Ingredient Name]),_xlfn.UNIQUE(Table1[Product / Ingredient Name])&lt;&gt;"",""))</f>
        <v/>
      </c>
      <c r="S1" t="str" cm="1">
        <f t="array" ref="S1">_xlfn._xlws.SORT(_xlfn._xlws.FILTER(_xlfn.UNIQUE(Table1[Supplier Name]),_xlfn.UNIQUE(Table1[Supplier Name])&lt;&gt;"",""))</f>
        <v/>
      </c>
    </row>
    <row r="2" spans="1:19" ht="15.75" thickBot="1" x14ac:dyDescent="0.3">
      <c r="A2" s="74" t="s">
        <v>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9" ht="15.75" thickBot="1" x14ac:dyDescent="0.3">
      <c r="A3" s="80" t="s">
        <v>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77" t="s">
        <v>3</v>
      </c>
      <c r="N3" s="78"/>
      <c r="O3" s="78"/>
      <c r="P3" s="79"/>
    </row>
    <row r="4" spans="1:19" ht="30.75" thickBot="1" x14ac:dyDescent="0.3">
      <c r="A4" s="54" t="s">
        <v>15</v>
      </c>
      <c r="B4" s="54" t="s">
        <v>16</v>
      </c>
      <c r="C4" s="54" t="s">
        <v>17</v>
      </c>
      <c r="D4" s="54" t="s">
        <v>18</v>
      </c>
      <c r="E4" s="54" t="s">
        <v>19</v>
      </c>
      <c r="F4" s="54" t="s">
        <v>20</v>
      </c>
      <c r="G4" s="54" t="s">
        <v>21</v>
      </c>
      <c r="H4" s="54" t="s">
        <v>22</v>
      </c>
      <c r="I4" s="54" t="s">
        <v>23</v>
      </c>
      <c r="J4" s="54" t="s">
        <v>24</v>
      </c>
      <c r="K4" s="54" t="s">
        <v>25</v>
      </c>
      <c r="L4" s="54" t="s">
        <v>26</v>
      </c>
      <c r="M4" s="55" t="s">
        <v>9</v>
      </c>
      <c r="N4" s="55" t="s">
        <v>10</v>
      </c>
      <c r="O4" s="55" t="s">
        <v>27</v>
      </c>
      <c r="P4" s="55" t="s">
        <v>11</v>
      </c>
      <c r="Q4" s="56"/>
    </row>
    <row r="5" spans="1:19" x14ac:dyDescent="0.25">
      <c r="A5" s="9"/>
      <c r="B5" s="13"/>
      <c r="C5" s="13"/>
      <c r="D5" s="13"/>
      <c r="E5" s="13"/>
      <c r="F5" s="13"/>
      <c r="G5" s="17"/>
      <c r="H5" s="17"/>
      <c r="I5" s="17"/>
      <c r="J5" s="17"/>
      <c r="K5" s="17"/>
      <c r="L5" s="17"/>
      <c r="M5" s="20"/>
      <c r="N5" s="14"/>
      <c r="O5" s="57"/>
      <c r="P5" s="10"/>
    </row>
    <row r="6" spans="1:19" x14ac:dyDescent="0.25">
      <c r="A6" s="4"/>
      <c r="B6" s="1"/>
      <c r="C6" s="1"/>
      <c r="D6" s="1"/>
      <c r="E6" s="1"/>
      <c r="F6" s="1"/>
      <c r="G6" s="2"/>
      <c r="H6" s="2"/>
      <c r="I6" s="2"/>
      <c r="J6" s="2"/>
      <c r="K6" s="2"/>
      <c r="L6" s="2"/>
      <c r="M6" s="21"/>
      <c r="N6" s="3"/>
      <c r="O6" s="58"/>
      <c r="P6" s="11"/>
    </row>
    <row r="7" spans="1:19" x14ac:dyDescent="0.25">
      <c r="A7" s="4"/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1"/>
      <c r="N7" s="3"/>
      <c r="O7" s="58"/>
      <c r="P7" s="11"/>
    </row>
    <row r="8" spans="1:19" x14ac:dyDescent="0.25">
      <c r="A8" s="4"/>
      <c r="B8" s="1"/>
      <c r="C8" s="1"/>
      <c r="D8" s="1"/>
      <c r="E8" s="1"/>
      <c r="F8" s="1"/>
      <c r="G8" s="2"/>
      <c r="H8" s="2"/>
      <c r="I8" s="2"/>
      <c r="J8" s="2"/>
      <c r="K8" s="2"/>
      <c r="L8" s="2"/>
      <c r="M8" s="21"/>
      <c r="N8" s="3"/>
      <c r="O8" s="58"/>
      <c r="P8" s="11"/>
    </row>
    <row r="9" spans="1:19" x14ac:dyDescent="0.25">
      <c r="A9" s="4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1"/>
      <c r="N9" s="3"/>
      <c r="O9" s="58"/>
      <c r="P9" s="11"/>
    </row>
    <row r="10" spans="1:19" x14ac:dyDescent="0.25">
      <c r="A10" s="4"/>
      <c r="B10" s="1"/>
      <c r="C10" s="1"/>
      <c r="D10" s="1"/>
      <c r="E10" s="1"/>
      <c r="F10" s="1"/>
      <c r="G10" s="2"/>
      <c r="H10" s="2"/>
      <c r="I10" s="2"/>
      <c r="J10" s="2"/>
      <c r="K10" s="2"/>
      <c r="L10" s="2"/>
      <c r="M10" s="21"/>
      <c r="N10" s="3"/>
      <c r="O10" s="58"/>
      <c r="P10" s="11"/>
    </row>
    <row r="11" spans="1:19" x14ac:dyDescent="0.25">
      <c r="A11" s="4"/>
      <c r="B11" s="1"/>
      <c r="C11" s="1"/>
      <c r="D11" s="1"/>
      <c r="E11" s="1"/>
      <c r="F11" s="1"/>
      <c r="G11" s="2"/>
      <c r="H11" s="2"/>
      <c r="I11" s="2"/>
      <c r="J11" s="2"/>
      <c r="K11" s="2"/>
      <c r="L11" s="2"/>
      <c r="M11" s="21"/>
      <c r="N11" s="3"/>
      <c r="O11" s="58"/>
      <c r="P11" s="11"/>
    </row>
    <row r="12" spans="1:19" x14ac:dyDescent="0.25">
      <c r="A12" s="4"/>
      <c r="B12" s="1"/>
      <c r="C12" s="1"/>
      <c r="D12" s="1"/>
      <c r="E12" s="1"/>
      <c r="F12" s="1"/>
      <c r="G12" s="2"/>
      <c r="H12" s="2"/>
      <c r="I12" s="2"/>
      <c r="J12" s="2"/>
      <c r="K12" s="2"/>
      <c r="L12" s="2"/>
      <c r="M12" s="21"/>
      <c r="N12" s="3"/>
      <c r="O12" s="58"/>
      <c r="P12" s="11"/>
    </row>
    <row r="13" spans="1:19" x14ac:dyDescent="0.25">
      <c r="A13" s="4"/>
      <c r="B13" s="1"/>
      <c r="C13" s="1"/>
      <c r="D13" s="1"/>
      <c r="E13" s="1"/>
      <c r="F13" s="1"/>
      <c r="G13" s="2"/>
      <c r="H13" s="2"/>
      <c r="I13" s="2"/>
      <c r="J13" s="2"/>
      <c r="K13" s="2"/>
      <c r="L13" s="2"/>
      <c r="M13" s="21"/>
      <c r="N13" s="3"/>
      <c r="O13" s="58"/>
      <c r="P13" s="11"/>
    </row>
    <row r="14" spans="1:19" x14ac:dyDescent="0.25">
      <c r="A14" s="4"/>
      <c r="B14" s="1"/>
      <c r="C14" s="1"/>
      <c r="D14" s="1"/>
      <c r="E14" s="1"/>
      <c r="F14" s="1"/>
      <c r="G14" s="2"/>
      <c r="H14" s="2"/>
      <c r="I14" s="2"/>
      <c r="J14" s="2"/>
      <c r="K14" s="2"/>
      <c r="L14" s="2"/>
      <c r="M14" s="21"/>
      <c r="N14" s="3"/>
      <c r="O14" s="58"/>
      <c r="P14" s="11"/>
    </row>
    <row r="15" spans="1:19" x14ac:dyDescent="0.25">
      <c r="A15" s="4"/>
      <c r="B15" s="1"/>
      <c r="C15" s="1"/>
      <c r="D15" s="1"/>
      <c r="E15" s="1"/>
      <c r="F15" s="1"/>
      <c r="G15" s="2"/>
      <c r="H15" s="2"/>
      <c r="I15" s="2"/>
      <c r="J15" s="2"/>
      <c r="K15" s="2"/>
      <c r="L15" s="2"/>
      <c r="M15" s="21"/>
      <c r="N15" s="3"/>
      <c r="O15" s="58"/>
      <c r="P15" s="11"/>
    </row>
    <row r="16" spans="1:19" x14ac:dyDescent="0.25">
      <c r="A16" s="4"/>
      <c r="B16" s="1"/>
      <c r="C16" s="1"/>
      <c r="D16" s="1"/>
      <c r="E16" s="1"/>
      <c r="F16" s="1"/>
      <c r="G16" s="2"/>
      <c r="H16" s="2"/>
      <c r="I16" s="2"/>
      <c r="J16" s="2"/>
      <c r="K16" s="2"/>
      <c r="L16" s="2"/>
      <c r="M16" s="21"/>
      <c r="N16" s="3"/>
      <c r="O16" s="58"/>
      <c r="P16" s="11"/>
    </row>
    <row r="17" spans="1:16" x14ac:dyDescent="0.25">
      <c r="A17" s="4"/>
      <c r="B17" s="1"/>
      <c r="C17" s="1"/>
      <c r="D17" s="1"/>
      <c r="E17" s="1"/>
      <c r="F17" s="1"/>
      <c r="G17" s="2"/>
      <c r="H17" s="2"/>
      <c r="I17" s="2"/>
      <c r="J17" s="2"/>
      <c r="K17" s="2"/>
      <c r="L17" s="2"/>
      <c r="M17" s="21"/>
      <c r="N17" s="3"/>
      <c r="O17" s="58"/>
      <c r="P17" s="11"/>
    </row>
    <row r="18" spans="1:16" x14ac:dyDescent="0.25">
      <c r="A18" s="4"/>
      <c r="B18" s="1"/>
      <c r="C18" s="1"/>
      <c r="D18" s="1"/>
      <c r="E18" s="1"/>
      <c r="F18" s="1"/>
      <c r="G18" s="2"/>
      <c r="H18" s="2"/>
      <c r="I18" s="2"/>
      <c r="J18" s="2"/>
      <c r="K18" s="2"/>
      <c r="L18" s="2"/>
      <c r="M18" s="21"/>
      <c r="N18" s="3"/>
      <c r="O18" s="58"/>
      <c r="P18" s="11"/>
    </row>
    <row r="19" spans="1:16" x14ac:dyDescent="0.25">
      <c r="A19" s="4"/>
      <c r="B19" s="1"/>
      <c r="C19" s="1"/>
      <c r="D19" s="1"/>
      <c r="E19" s="1"/>
      <c r="F19" s="1"/>
      <c r="G19" s="2"/>
      <c r="H19" s="2"/>
      <c r="I19" s="2"/>
      <c r="J19" s="2"/>
      <c r="K19" s="2"/>
      <c r="L19" s="2"/>
      <c r="M19" s="21"/>
      <c r="N19" s="3"/>
      <c r="O19" s="58"/>
      <c r="P19" s="11"/>
    </row>
    <row r="20" spans="1:16" x14ac:dyDescent="0.25">
      <c r="A20" s="4"/>
      <c r="B20" s="1"/>
      <c r="C20" s="1"/>
      <c r="D20" s="1"/>
      <c r="E20" s="1"/>
      <c r="F20" s="1"/>
      <c r="G20" s="2"/>
      <c r="H20" s="2"/>
      <c r="I20" s="2"/>
      <c r="J20" s="2"/>
      <c r="K20" s="2"/>
      <c r="L20" s="2"/>
      <c r="M20" s="21"/>
      <c r="N20" s="3"/>
      <c r="O20" s="58"/>
      <c r="P20" s="11"/>
    </row>
    <row r="21" spans="1:16" x14ac:dyDescent="0.25">
      <c r="A21" s="4"/>
      <c r="B21" s="1"/>
      <c r="C21" s="1"/>
      <c r="D21" s="1"/>
      <c r="E21" s="1"/>
      <c r="F21" s="1"/>
      <c r="G21" s="2"/>
      <c r="H21" s="2"/>
      <c r="I21" s="2"/>
      <c r="J21" s="2"/>
      <c r="K21" s="2"/>
      <c r="L21" s="2"/>
      <c r="M21" s="21"/>
      <c r="N21" s="3"/>
      <c r="O21" s="58"/>
      <c r="P21" s="11"/>
    </row>
    <row r="22" spans="1:16" x14ac:dyDescent="0.25">
      <c r="A22" s="4"/>
      <c r="B22" s="1"/>
      <c r="C22" s="1"/>
      <c r="D22" s="1"/>
      <c r="E22" s="1"/>
      <c r="F22" s="1"/>
      <c r="G22" s="2"/>
      <c r="H22" s="2"/>
      <c r="I22" s="2"/>
      <c r="J22" s="2"/>
      <c r="K22" s="2"/>
      <c r="L22" s="2"/>
      <c r="M22" s="21"/>
      <c r="N22" s="3"/>
      <c r="O22" s="58"/>
      <c r="P22" s="11"/>
    </row>
    <row r="23" spans="1:16" x14ac:dyDescent="0.25">
      <c r="A23" s="4"/>
      <c r="B23" s="1"/>
      <c r="C23" s="1"/>
      <c r="D23" s="1"/>
      <c r="E23" s="1"/>
      <c r="F23" s="1"/>
      <c r="G23" s="2"/>
      <c r="H23" s="2"/>
      <c r="I23" s="2"/>
      <c r="J23" s="2"/>
      <c r="K23" s="2"/>
      <c r="L23" s="2"/>
      <c r="M23" s="21"/>
      <c r="N23" s="3"/>
      <c r="O23" s="58"/>
      <c r="P23" s="11"/>
    </row>
    <row r="24" spans="1:16" x14ac:dyDescent="0.25">
      <c r="A24" s="4"/>
      <c r="B24" s="1"/>
      <c r="C24" s="1"/>
      <c r="D24" s="1"/>
      <c r="E24" s="1"/>
      <c r="F24" s="1"/>
      <c r="G24" s="2"/>
      <c r="H24" s="2"/>
      <c r="I24" s="2"/>
      <c r="J24" s="2"/>
      <c r="K24" s="2"/>
      <c r="L24" s="2"/>
      <c r="M24" s="21"/>
      <c r="N24" s="3"/>
      <c r="O24" s="58"/>
      <c r="P24" s="11"/>
    </row>
    <row r="25" spans="1:16" x14ac:dyDescent="0.25">
      <c r="A25" s="4"/>
      <c r="B25" s="1"/>
      <c r="C25" s="1"/>
      <c r="D25" s="1"/>
      <c r="E25" s="1"/>
      <c r="F25" s="1"/>
      <c r="G25" s="2"/>
      <c r="H25" s="2"/>
      <c r="I25" s="2"/>
      <c r="J25" s="2"/>
      <c r="K25" s="2"/>
      <c r="L25" s="2"/>
      <c r="M25" s="21"/>
      <c r="N25" s="3"/>
      <c r="O25" s="58"/>
      <c r="P25" s="11"/>
    </row>
    <row r="26" spans="1:16" x14ac:dyDescent="0.25">
      <c r="A26" s="4"/>
      <c r="B26" s="1"/>
      <c r="C26" s="1"/>
      <c r="D26" s="1"/>
      <c r="E26" s="1"/>
      <c r="F26" s="1"/>
      <c r="G26" s="2"/>
      <c r="H26" s="2"/>
      <c r="I26" s="2"/>
      <c r="J26" s="2"/>
      <c r="K26" s="2"/>
      <c r="L26" s="2"/>
      <c r="M26" s="21"/>
      <c r="N26" s="3"/>
      <c r="O26" s="58"/>
      <c r="P26" s="11"/>
    </row>
    <row r="27" spans="1:16" x14ac:dyDescent="0.25">
      <c r="A27" s="4"/>
      <c r="B27" s="1"/>
      <c r="C27" s="1"/>
      <c r="D27" s="1"/>
      <c r="E27" s="1"/>
      <c r="F27" s="1"/>
      <c r="G27" s="2"/>
      <c r="H27" s="2"/>
      <c r="I27" s="2"/>
      <c r="J27" s="2"/>
      <c r="K27" s="2"/>
      <c r="L27" s="2"/>
      <c r="M27" s="21"/>
      <c r="N27" s="3"/>
      <c r="O27" s="58"/>
      <c r="P27" s="11"/>
    </row>
    <row r="28" spans="1:16" x14ac:dyDescent="0.25">
      <c r="A28" s="4"/>
      <c r="B28" s="1"/>
      <c r="C28" s="1"/>
      <c r="D28" s="1"/>
      <c r="E28" s="1"/>
      <c r="F28" s="1"/>
      <c r="G28" s="2"/>
      <c r="H28" s="2"/>
      <c r="I28" s="2"/>
      <c r="J28" s="2"/>
      <c r="K28" s="2"/>
      <c r="L28" s="2"/>
      <c r="M28" s="21"/>
      <c r="N28" s="3"/>
      <c r="O28" s="58"/>
      <c r="P28" s="11"/>
    </row>
    <row r="29" spans="1:16" x14ac:dyDescent="0.25">
      <c r="A29" s="4"/>
      <c r="B29" s="1"/>
      <c r="C29" s="1"/>
      <c r="D29" s="1"/>
      <c r="E29" s="1"/>
      <c r="F29" s="1"/>
      <c r="G29" s="2"/>
      <c r="H29" s="2"/>
      <c r="I29" s="2"/>
      <c r="J29" s="2"/>
      <c r="K29" s="2"/>
      <c r="L29" s="2"/>
      <c r="M29" s="21"/>
      <c r="N29" s="3"/>
      <c r="O29" s="58"/>
      <c r="P29" s="11"/>
    </row>
    <row r="30" spans="1:16" x14ac:dyDescent="0.25">
      <c r="A30" s="4"/>
      <c r="B30" s="1"/>
      <c r="C30" s="1"/>
      <c r="D30" s="1"/>
      <c r="E30" s="1"/>
      <c r="F30" s="1"/>
      <c r="G30" s="2"/>
      <c r="H30" s="2"/>
      <c r="I30" s="2"/>
      <c r="J30" s="2"/>
      <c r="K30" s="2"/>
      <c r="L30" s="2"/>
      <c r="M30" s="21"/>
      <c r="N30" s="3"/>
      <c r="O30" s="58"/>
      <c r="P30" s="11"/>
    </row>
    <row r="31" spans="1:16" x14ac:dyDescent="0.25">
      <c r="A31" s="4"/>
      <c r="B31" s="1"/>
      <c r="C31" s="1"/>
      <c r="D31" s="1"/>
      <c r="E31" s="1"/>
      <c r="F31" s="1"/>
      <c r="G31" s="2"/>
      <c r="H31" s="2"/>
      <c r="I31" s="2"/>
      <c r="J31" s="2"/>
      <c r="K31" s="2"/>
      <c r="L31" s="2"/>
      <c r="M31" s="21"/>
      <c r="N31" s="3"/>
      <c r="O31" s="58"/>
      <c r="P31" s="11"/>
    </row>
    <row r="32" spans="1:16" x14ac:dyDescent="0.25">
      <c r="A32" s="4"/>
      <c r="B32" s="1"/>
      <c r="C32" s="1"/>
      <c r="D32" s="1"/>
      <c r="E32" s="1"/>
      <c r="F32" s="1"/>
      <c r="G32" s="2"/>
      <c r="H32" s="2"/>
      <c r="I32" s="2"/>
      <c r="J32" s="2"/>
      <c r="K32" s="2"/>
      <c r="L32" s="2"/>
      <c r="M32" s="21"/>
      <c r="N32" s="3"/>
      <c r="O32" s="58"/>
      <c r="P32" s="11"/>
    </row>
    <row r="33" spans="1:16" x14ac:dyDescent="0.25">
      <c r="A33" s="4"/>
      <c r="B33" s="1"/>
      <c r="C33" s="1"/>
      <c r="D33" s="1"/>
      <c r="E33" s="1"/>
      <c r="F33" s="1"/>
      <c r="G33" s="2"/>
      <c r="H33" s="2"/>
      <c r="I33" s="2"/>
      <c r="J33" s="2"/>
      <c r="K33" s="2"/>
      <c r="L33" s="2"/>
      <c r="M33" s="21"/>
      <c r="N33" s="3"/>
      <c r="O33" s="58"/>
      <c r="P33" s="11"/>
    </row>
    <row r="34" spans="1:16" x14ac:dyDescent="0.25">
      <c r="A34" s="4"/>
      <c r="B34" s="1"/>
      <c r="C34" s="1"/>
      <c r="D34" s="1"/>
      <c r="E34" s="1"/>
      <c r="F34" s="1"/>
      <c r="G34" s="2"/>
      <c r="H34" s="2"/>
      <c r="I34" s="2"/>
      <c r="J34" s="2"/>
      <c r="K34" s="2"/>
      <c r="L34" s="2"/>
      <c r="M34" s="21"/>
      <c r="N34" s="3"/>
      <c r="O34" s="58"/>
      <c r="P34" s="11"/>
    </row>
    <row r="35" spans="1:16" x14ac:dyDescent="0.25">
      <c r="A35" s="4"/>
      <c r="B35" s="1"/>
      <c r="C35" s="1"/>
      <c r="D35" s="1"/>
      <c r="E35" s="1"/>
      <c r="F35" s="1"/>
      <c r="G35" s="2"/>
      <c r="H35" s="2"/>
      <c r="I35" s="2"/>
      <c r="J35" s="2"/>
      <c r="K35" s="2"/>
      <c r="L35" s="2"/>
      <c r="M35" s="21"/>
      <c r="N35" s="3"/>
      <c r="O35" s="58"/>
      <c r="P35" s="11"/>
    </row>
    <row r="36" spans="1:16" x14ac:dyDescent="0.25">
      <c r="A36" s="4"/>
      <c r="B36" s="1"/>
      <c r="C36" s="1"/>
      <c r="D36" s="1"/>
      <c r="E36" s="1"/>
      <c r="F36" s="1"/>
      <c r="G36" s="2"/>
      <c r="H36" s="2"/>
      <c r="I36" s="2"/>
      <c r="J36" s="2"/>
      <c r="K36" s="2"/>
      <c r="L36" s="2"/>
      <c r="M36" s="21"/>
      <c r="N36" s="3"/>
      <c r="O36" s="58"/>
      <c r="P36" s="11"/>
    </row>
    <row r="37" spans="1:16" x14ac:dyDescent="0.25">
      <c r="A37" s="4"/>
      <c r="B37" s="1"/>
      <c r="C37" s="1"/>
      <c r="D37" s="1"/>
      <c r="E37" s="1"/>
      <c r="F37" s="1"/>
      <c r="G37" s="2"/>
      <c r="H37" s="2"/>
      <c r="I37" s="2"/>
      <c r="J37" s="2"/>
      <c r="K37" s="2"/>
      <c r="L37" s="2"/>
      <c r="M37" s="21"/>
      <c r="N37" s="3"/>
      <c r="O37" s="58"/>
      <c r="P37" s="11"/>
    </row>
    <row r="38" spans="1:16" x14ac:dyDescent="0.25">
      <c r="A38" s="4"/>
      <c r="B38" s="1"/>
      <c r="C38" s="1"/>
      <c r="D38" s="1"/>
      <c r="E38" s="1"/>
      <c r="F38" s="1"/>
      <c r="G38" s="2"/>
      <c r="H38" s="2"/>
      <c r="I38" s="2"/>
      <c r="J38" s="2"/>
      <c r="K38" s="2"/>
      <c r="L38" s="2"/>
      <c r="M38" s="21"/>
      <c r="N38" s="3"/>
      <c r="O38" s="58"/>
      <c r="P38" s="11"/>
    </row>
    <row r="39" spans="1:16" x14ac:dyDescent="0.25">
      <c r="A39" s="4"/>
      <c r="B39" s="1"/>
      <c r="C39" s="1"/>
      <c r="D39" s="1"/>
      <c r="E39" s="1"/>
      <c r="F39" s="1"/>
      <c r="G39" s="2"/>
      <c r="H39" s="2"/>
      <c r="I39" s="2"/>
      <c r="J39" s="2"/>
      <c r="K39" s="2"/>
      <c r="L39" s="2"/>
      <c r="M39" s="21"/>
      <c r="N39" s="3"/>
      <c r="O39" s="58"/>
      <c r="P39" s="11"/>
    </row>
    <row r="40" spans="1:16" x14ac:dyDescent="0.25">
      <c r="A40" s="4"/>
      <c r="B40" s="1"/>
      <c r="C40" s="1"/>
      <c r="D40" s="1"/>
      <c r="E40" s="1"/>
      <c r="F40" s="1"/>
      <c r="G40" s="2"/>
      <c r="H40" s="2"/>
      <c r="I40" s="2"/>
      <c r="J40" s="2"/>
      <c r="K40" s="2"/>
      <c r="L40" s="2"/>
      <c r="M40" s="21"/>
      <c r="N40" s="3"/>
      <c r="O40" s="58"/>
      <c r="P40" s="11"/>
    </row>
    <row r="41" spans="1:16" x14ac:dyDescent="0.25">
      <c r="A41" s="4"/>
      <c r="B41" s="1"/>
      <c r="C41" s="1"/>
      <c r="D41" s="1"/>
      <c r="E41" s="1"/>
      <c r="F41" s="1"/>
      <c r="G41" s="2"/>
      <c r="H41" s="2"/>
      <c r="I41" s="2"/>
      <c r="J41" s="2"/>
      <c r="K41" s="2"/>
      <c r="L41" s="2"/>
      <c r="M41" s="21"/>
      <c r="N41" s="3"/>
      <c r="O41" s="58"/>
      <c r="P41" s="11"/>
    </row>
    <row r="42" spans="1:16" x14ac:dyDescent="0.25">
      <c r="A42" s="4"/>
      <c r="B42" s="1"/>
      <c r="C42" s="1"/>
      <c r="D42" s="1"/>
      <c r="E42" s="1"/>
      <c r="F42" s="1"/>
      <c r="G42" s="2"/>
      <c r="H42" s="2"/>
      <c r="I42" s="2"/>
      <c r="J42" s="2"/>
      <c r="K42" s="2"/>
      <c r="L42" s="2"/>
      <c r="M42" s="21"/>
      <c r="N42" s="3"/>
      <c r="O42" s="58"/>
      <c r="P42" s="11"/>
    </row>
    <row r="43" spans="1:16" x14ac:dyDescent="0.25">
      <c r="A43" s="4"/>
      <c r="B43" s="1"/>
      <c r="C43" s="1"/>
      <c r="D43" s="1"/>
      <c r="E43" s="1"/>
      <c r="F43" s="1"/>
      <c r="G43" s="2"/>
      <c r="H43" s="2"/>
      <c r="I43" s="2"/>
      <c r="J43" s="2"/>
      <c r="K43" s="2"/>
      <c r="L43" s="2"/>
      <c r="M43" s="21"/>
      <c r="N43" s="3"/>
      <c r="O43" s="58"/>
      <c r="P43" s="11"/>
    </row>
    <row r="44" spans="1:16" x14ac:dyDescent="0.25">
      <c r="A44" s="4"/>
      <c r="B44" s="1"/>
      <c r="C44" s="1"/>
      <c r="D44" s="1"/>
      <c r="E44" s="1"/>
      <c r="F44" s="1"/>
      <c r="G44" s="2"/>
      <c r="H44" s="2"/>
      <c r="I44" s="2"/>
      <c r="J44" s="2"/>
      <c r="K44" s="2"/>
      <c r="L44" s="2"/>
      <c r="M44" s="21"/>
      <c r="N44" s="3"/>
      <c r="O44" s="58"/>
      <c r="P44" s="11"/>
    </row>
    <row r="45" spans="1:16" x14ac:dyDescent="0.25">
      <c r="A45" s="4"/>
      <c r="B45" s="1"/>
      <c r="C45" s="1"/>
      <c r="D45" s="1"/>
      <c r="E45" s="1"/>
      <c r="F45" s="1"/>
      <c r="G45" s="2"/>
      <c r="H45" s="2"/>
      <c r="I45" s="2"/>
      <c r="J45" s="2"/>
      <c r="K45" s="2"/>
      <c r="L45" s="2"/>
      <c r="M45" s="21"/>
      <c r="N45" s="3"/>
      <c r="O45" s="58"/>
      <c r="P45" s="11"/>
    </row>
    <row r="46" spans="1:16" x14ac:dyDescent="0.25">
      <c r="A46" s="4"/>
      <c r="B46" s="1"/>
      <c r="C46" s="1"/>
      <c r="D46" s="1"/>
      <c r="E46" s="1"/>
      <c r="F46" s="1"/>
      <c r="G46" s="2"/>
      <c r="H46" s="2"/>
      <c r="I46" s="2"/>
      <c r="J46" s="2"/>
      <c r="K46" s="2"/>
      <c r="L46" s="2"/>
      <c r="M46" s="21"/>
      <c r="N46" s="3"/>
      <c r="O46" s="58"/>
      <c r="P46" s="11"/>
    </row>
    <row r="47" spans="1:16" x14ac:dyDescent="0.25">
      <c r="A47" s="4"/>
      <c r="B47" s="1"/>
      <c r="C47" s="1"/>
      <c r="D47" s="1"/>
      <c r="E47" s="1"/>
      <c r="F47" s="1"/>
      <c r="G47" s="2"/>
      <c r="H47" s="2"/>
      <c r="I47" s="2"/>
      <c r="J47" s="2"/>
      <c r="K47" s="2"/>
      <c r="L47" s="2"/>
      <c r="M47" s="21"/>
      <c r="N47" s="3"/>
      <c r="O47" s="58"/>
      <c r="P47" s="11"/>
    </row>
    <row r="48" spans="1:16" x14ac:dyDescent="0.25">
      <c r="A48" s="4"/>
      <c r="B48" s="1"/>
      <c r="C48" s="1"/>
      <c r="D48" s="1"/>
      <c r="E48" s="1"/>
      <c r="F48" s="1"/>
      <c r="G48" s="2"/>
      <c r="H48" s="2"/>
      <c r="I48" s="2"/>
      <c r="J48" s="2"/>
      <c r="K48" s="2"/>
      <c r="L48" s="2"/>
      <c r="M48" s="21"/>
      <c r="N48" s="3"/>
      <c r="O48" s="58"/>
      <c r="P48" s="11"/>
    </row>
    <row r="49" spans="1:16" x14ac:dyDescent="0.25">
      <c r="A49" s="4"/>
      <c r="B49" s="1"/>
      <c r="C49" s="1"/>
      <c r="D49" s="1"/>
      <c r="E49" s="1"/>
      <c r="F49" s="1"/>
      <c r="G49" s="2"/>
      <c r="H49" s="2"/>
      <c r="I49" s="2"/>
      <c r="J49" s="2"/>
      <c r="K49" s="2"/>
      <c r="L49" s="2"/>
      <c r="M49" s="21"/>
      <c r="N49" s="3"/>
      <c r="O49" s="58"/>
      <c r="P49" s="11"/>
    </row>
    <row r="50" spans="1:16" x14ac:dyDescent="0.25">
      <c r="A50" s="4"/>
      <c r="B50" s="1"/>
      <c r="C50" s="1"/>
      <c r="D50" s="1"/>
      <c r="E50" s="1"/>
      <c r="F50" s="1"/>
      <c r="G50" s="2"/>
      <c r="H50" s="2"/>
      <c r="I50" s="2"/>
      <c r="J50" s="2"/>
      <c r="K50" s="2"/>
      <c r="L50" s="2"/>
      <c r="M50" s="21"/>
      <c r="N50" s="3"/>
      <c r="O50" s="58"/>
      <c r="P50" s="11"/>
    </row>
    <row r="51" spans="1:16" x14ac:dyDescent="0.25">
      <c r="A51" s="4"/>
      <c r="B51" s="1"/>
      <c r="C51" s="1"/>
      <c r="D51" s="1"/>
      <c r="E51" s="1"/>
      <c r="F51" s="1"/>
      <c r="G51" s="2"/>
      <c r="H51" s="2"/>
      <c r="I51" s="2"/>
      <c r="J51" s="2"/>
      <c r="K51" s="2"/>
      <c r="L51" s="2"/>
      <c r="M51" s="21"/>
      <c r="N51" s="3"/>
      <c r="O51" s="58"/>
      <c r="P51" s="11"/>
    </row>
    <row r="52" spans="1:16" x14ac:dyDescent="0.25">
      <c r="A52" s="4"/>
      <c r="B52" s="1"/>
      <c r="C52" s="1"/>
      <c r="D52" s="1"/>
      <c r="E52" s="1"/>
      <c r="F52" s="1"/>
      <c r="G52" s="2"/>
      <c r="H52" s="2"/>
      <c r="I52" s="2"/>
      <c r="J52" s="2"/>
      <c r="K52" s="2"/>
      <c r="L52" s="2"/>
      <c r="M52" s="21"/>
      <c r="N52" s="3"/>
      <c r="O52" s="58"/>
      <c r="P52" s="11"/>
    </row>
    <row r="53" spans="1:16" x14ac:dyDescent="0.25">
      <c r="A53" s="4"/>
      <c r="B53" s="1"/>
      <c r="C53" s="1"/>
      <c r="D53" s="1"/>
      <c r="E53" s="1"/>
      <c r="F53" s="1"/>
      <c r="G53" s="2"/>
      <c r="H53" s="2"/>
      <c r="I53" s="2"/>
      <c r="J53" s="2"/>
      <c r="K53" s="2"/>
      <c r="L53" s="2"/>
      <c r="M53" s="21"/>
      <c r="N53" s="3"/>
      <c r="O53" s="58"/>
      <c r="P53" s="11"/>
    </row>
    <row r="54" spans="1:16" x14ac:dyDescent="0.25">
      <c r="A54" s="4"/>
      <c r="B54" s="1"/>
      <c r="C54" s="1"/>
      <c r="D54" s="1"/>
      <c r="E54" s="1"/>
      <c r="F54" s="1"/>
      <c r="G54" s="2"/>
      <c r="H54" s="2"/>
      <c r="I54" s="2"/>
      <c r="J54" s="2"/>
      <c r="K54" s="2"/>
      <c r="L54" s="2"/>
      <c r="M54" s="21"/>
      <c r="N54" s="3"/>
      <c r="O54" s="58"/>
      <c r="P54" s="11"/>
    </row>
    <row r="55" spans="1:16" x14ac:dyDescent="0.25">
      <c r="A55" s="4"/>
      <c r="B55" s="1"/>
      <c r="C55" s="1"/>
      <c r="D55" s="1"/>
      <c r="E55" s="1"/>
      <c r="F55" s="1"/>
      <c r="G55" s="2"/>
      <c r="H55" s="2"/>
      <c r="I55" s="2"/>
      <c r="J55" s="2"/>
      <c r="K55" s="2"/>
      <c r="L55" s="2"/>
      <c r="M55" s="21"/>
      <c r="N55" s="3"/>
      <c r="O55" s="58"/>
      <c r="P55" s="11"/>
    </row>
    <row r="56" spans="1:16" x14ac:dyDescent="0.25">
      <c r="A56" s="4"/>
      <c r="B56" s="1"/>
      <c r="C56" s="1"/>
      <c r="D56" s="1"/>
      <c r="E56" s="1"/>
      <c r="F56" s="1"/>
      <c r="G56" s="2"/>
      <c r="H56" s="2"/>
      <c r="I56" s="2"/>
      <c r="J56" s="2"/>
      <c r="K56" s="2"/>
      <c r="L56" s="2"/>
      <c r="M56" s="21"/>
      <c r="N56" s="3"/>
      <c r="O56" s="58"/>
      <c r="P56" s="11"/>
    </row>
    <row r="57" spans="1:16" x14ac:dyDescent="0.25">
      <c r="A57" s="4"/>
      <c r="B57" s="1"/>
      <c r="C57" s="1"/>
      <c r="D57" s="1"/>
      <c r="E57" s="1"/>
      <c r="F57" s="1"/>
      <c r="G57" s="2"/>
      <c r="H57" s="2"/>
      <c r="I57" s="2"/>
      <c r="J57" s="2"/>
      <c r="K57" s="2"/>
      <c r="L57" s="2"/>
      <c r="M57" s="21"/>
      <c r="N57" s="3"/>
      <c r="O57" s="58"/>
      <c r="P57" s="11"/>
    </row>
    <row r="58" spans="1:16" x14ac:dyDescent="0.25">
      <c r="A58" s="4"/>
      <c r="B58" s="1"/>
      <c r="C58" s="1"/>
      <c r="D58" s="1"/>
      <c r="E58" s="1"/>
      <c r="F58" s="1"/>
      <c r="G58" s="2"/>
      <c r="H58" s="2"/>
      <c r="I58" s="2"/>
      <c r="J58" s="2"/>
      <c r="K58" s="2"/>
      <c r="L58" s="2"/>
      <c r="M58" s="21"/>
      <c r="N58" s="3"/>
      <c r="O58" s="58"/>
      <c r="P58" s="11"/>
    </row>
    <row r="59" spans="1:16" x14ac:dyDescent="0.25">
      <c r="A59" s="4"/>
      <c r="B59" s="1"/>
      <c r="C59" s="1"/>
      <c r="D59" s="1"/>
      <c r="E59" s="1"/>
      <c r="F59" s="1"/>
      <c r="G59" s="2"/>
      <c r="H59" s="2"/>
      <c r="I59" s="2"/>
      <c r="J59" s="2"/>
      <c r="K59" s="2"/>
      <c r="L59" s="2"/>
      <c r="M59" s="21"/>
      <c r="N59" s="3"/>
      <c r="O59" s="58"/>
      <c r="P59" s="11"/>
    </row>
    <row r="60" spans="1:16" x14ac:dyDescent="0.25">
      <c r="A60" s="4"/>
      <c r="B60" s="1"/>
      <c r="C60" s="1"/>
      <c r="D60" s="1"/>
      <c r="E60" s="1"/>
      <c r="F60" s="1"/>
      <c r="G60" s="2"/>
      <c r="H60" s="2"/>
      <c r="I60" s="2"/>
      <c r="J60" s="2"/>
      <c r="K60" s="2"/>
      <c r="L60" s="2"/>
      <c r="M60" s="21"/>
      <c r="N60" s="3"/>
      <c r="O60" s="58"/>
      <c r="P60" s="11"/>
    </row>
    <row r="61" spans="1:16" x14ac:dyDescent="0.25">
      <c r="A61" s="4"/>
      <c r="B61" s="1"/>
      <c r="C61" s="1"/>
      <c r="D61" s="1"/>
      <c r="E61" s="1"/>
      <c r="F61" s="1"/>
      <c r="G61" s="2"/>
      <c r="H61" s="2"/>
      <c r="I61" s="2"/>
      <c r="J61" s="2"/>
      <c r="K61" s="2"/>
      <c r="L61" s="2"/>
      <c r="M61" s="21"/>
      <c r="N61" s="3"/>
      <c r="O61" s="58"/>
      <c r="P61" s="11"/>
    </row>
    <row r="62" spans="1:16" x14ac:dyDescent="0.25">
      <c r="A62" s="4"/>
      <c r="B62" s="1"/>
      <c r="C62" s="1"/>
      <c r="D62" s="1"/>
      <c r="E62" s="1"/>
      <c r="F62" s="1"/>
      <c r="G62" s="2"/>
      <c r="H62" s="2"/>
      <c r="I62" s="2"/>
      <c r="J62" s="2"/>
      <c r="K62" s="2"/>
      <c r="L62" s="2"/>
      <c r="M62" s="21"/>
      <c r="N62" s="3"/>
      <c r="O62" s="58"/>
      <c r="P62" s="11"/>
    </row>
    <row r="63" spans="1:16" x14ac:dyDescent="0.25">
      <c r="A63" s="4"/>
      <c r="B63" s="1"/>
      <c r="C63" s="1"/>
      <c r="D63" s="1"/>
      <c r="E63" s="1"/>
      <c r="F63" s="1"/>
      <c r="G63" s="2"/>
      <c r="H63" s="2"/>
      <c r="I63" s="2"/>
      <c r="J63" s="2"/>
      <c r="K63" s="2"/>
      <c r="L63" s="2"/>
      <c r="M63" s="21"/>
      <c r="N63" s="3"/>
      <c r="O63" s="58"/>
      <c r="P63" s="11"/>
    </row>
    <row r="64" spans="1:16" x14ac:dyDescent="0.25">
      <c r="A64" s="4"/>
      <c r="B64" s="1"/>
      <c r="C64" s="1"/>
      <c r="D64" s="1"/>
      <c r="E64" s="1"/>
      <c r="F64" s="1"/>
      <c r="G64" s="2"/>
      <c r="H64" s="2"/>
      <c r="I64" s="2"/>
      <c r="J64" s="2"/>
      <c r="K64" s="2"/>
      <c r="L64" s="2"/>
      <c r="M64" s="21"/>
      <c r="N64" s="3"/>
      <c r="O64" s="58"/>
      <c r="P64" s="11"/>
    </row>
    <row r="65" spans="1:16" x14ac:dyDescent="0.25">
      <c r="A65" s="4"/>
      <c r="B65" s="1"/>
      <c r="C65" s="1"/>
      <c r="D65" s="1"/>
      <c r="E65" s="1"/>
      <c r="F65" s="1"/>
      <c r="G65" s="2"/>
      <c r="H65" s="2"/>
      <c r="I65" s="2"/>
      <c r="J65" s="2"/>
      <c r="K65" s="2"/>
      <c r="L65" s="2"/>
      <c r="M65" s="21"/>
      <c r="N65" s="3"/>
      <c r="O65" s="58"/>
      <c r="P65" s="11"/>
    </row>
    <row r="66" spans="1:16" x14ac:dyDescent="0.25">
      <c r="A66" s="4"/>
      <c r="B66" s="1"/>
      <c r="C66" s="1"/>
      <c r="D66" s="1"/>
      <c r="E66" s="1"/>
      <c r="F66" s="1"/>
      <c r="G66" s="2"/>
      <c r="H66" s="2"/>
      <c r="I66" s="2"/>
      <c r="J66" s="2"/>
      <c r="K66" s="2"/>
      <c r="L66" s="2"/>
      <c r="M66" s="21"/>
      <c r="N66" s="3"/>
      <c r="O66" s="58"/>
      <c r="P66" s="11"/>
    </row>
    <row r="67" spans="1:16" x14ac:dyDescent="0.25">
      <c r="A67" s="4"/>
      <c r="B67" s="1"/>
      <c r="C67" s="1"/>
      <c r="D67" s="1"/>
      <c r="E67" s="1"/>
      <c r="F67" s="1"/>
      <c r="G67" s="2"/>
      <c r="H67" s="2"/>
      <c r="I67" s="2"/>
      <c r="J67" s="2"/>
      <c r="K67" s="2"/>
      <c r="L67" s="2"/>
      <c r="M67" s="21"/>
      <c r="N67" s="3"/>
      <c r="O67" s="58"/>
      <c r="P67" s="11"/>
    </row>
    <row r="68" spans="1:16" x14ac:dyDescent="0.25">
      <c r="A68" s="4"/>
      <c r="B68" s="1"/>
      <c r="C68" s="1"/>
      <c r="D68" s="1"/>
      <c r="E68" s="1"/>
      <c r="F68" s="1"/>
      <c r="G68" s="2"/>
      <c r="H68" s="2"/>
      <c r="I68" s="2"/>
      <c r="J68" s="2"/>
      <c r="K68" s="2"/>
      <c r="L68" s="2"/>
      <c r="M68" s="21"/>
      <c r="N68" s="3"/>
      <c r="O68" s="58"/>
      <c r="P68" s="11"/>
    </row>
    <row r="69" spans="1:16" x14ac:dyDescent="0.25">
      <c r="A69" s="4"/>
      <c r="B69" s="1"/>
      <c r="C69" s="1"/>
      <c r="D69" s="1"/>
      <c r="E69" s="1"/>
      <c r="F69" s="1"/>
      <c r="G69" s="2"/>
      <c r="H69" s="2"/>
      <c r="I69" s="2"/>
      <c r="J69" s="2"/>
      <c r="K69" s="2"/>
      <c r="L69" s="2"/>
      <c r="M69" s="21"/>
      <c r="N69" s="3"/>
      <c r="O69" s="58"/>
      <c r="P69" s="11"/>
    </row>
    <row r="70" spans="1:16" x14ac:dyDescent="0.25">
      <c r="A70" s="4"/>
      <c r="B70" s="1"/>
      <c r="C70" s="1"/>
      <c r="D70" s="1"/>
      <c r="E70" s="1"/>
      <c r="F70" s="1"/>
      <c r="G70" s="2"/>
      <c r="H70" s="2"/>
      <c r="I70" s="2"/>
      <c r="J70" s="2"/>
      <c r="K70" s="2"/>
      <c r="L70" s="2"/>
      <c r="M70" s="21"/>
      <c r="N70" s="3"/>
      <c r="O70" s="58"/>
      <c r="P70" s="11"/>
    </row>
    <row r="71" spans="1:16" x14ac:dyDescent="0.25">
      <c r="A71" s="4"/>
      <c r="B71" s="1"/>
      <c r="C71" s="1"/>
      <c r="D71" s="1"/>
      <c r="E71" s="1"/>
      <c r="F71" s="1"/>
      <c r="G71" s="2"/>
      <c r="H71" s="2"/>
      <c r="I71" s="2"/>
      <c r="J71" s="2"/>
      <c r="K71" s="2"/>
      <c r="L71" s="2"/>
      <c r="M71" s="21"/>
      <c r="N71" s="3"/>
      <c r="O71" s="58"/>
      <c r="P71" s="11"/>
    </row>
    <row r="72" spans="1:16" x14ac:dyDescent="0.25">
      <c r="A72" s="4"/>
      <c r="B72" s="1"/>
      <c r="C72" s="1"/>
      <c r="D72" s="1"/>
      <c r="E72" s="1"/>
      <c r="F72" s="1"/>
      <c r="G72" s="2"/>
      <c r="H72" s="2"/>
      <c r="I72" s="2"/>
      <c r="J72" s="2"/>
      <c r="K72" s="2"/>
      <c r="L72" s="2"/>
      <c r="M72" s="21"/>
      <c r="N72" s="3"/>
      <c r="O72" s="58"/>
      <c r="P72" s="11"/>
    </row>
    <row r="73" spans="1:16" x14ac:dyDescent="0.25">
      <c r="A73" s="4"/>
      <c r="B73" s="1"/>
      <c r="C73" s="1"/>
      <c r="D73" s="1"/>
      <c r="E73" s="1"/>
      <c r="F73" s="1"/>
      <c r="G73" s="2"/>
      <c r="H73" s="2"/>
      <c r="I73" s="2"/>
      <c r="J73" s="2"/>
      <c r="K73" s="2"/>
      <c r="L73" s="2"/>
      <c r="M73" s="21"/>
      <c r="N73" s="3"/>
      <c r="O73" s="58"/>
      <c r="P73" s="11"/>
    </row>
    <row r="74" spans="1:16" x14ac:dyDescent="0.25">
      <c r="A74" s="4"/>
      <c r="B74" s="1"/>
      <c r="C74" s="1"/>
      <c r="D74" s="1"/>
      <c r="E74" s="1"/>
      <c r="F74" s="1"/>
      <c r="G74" s="2"/>
      <c r="H74" s="2"/>
      <c r="I74" s="2"/>
      <c r="J74" s="2"/>
      <c r="K74" s="2"/>
      <c r="L74" s="2"/>
      <c r="M74" s="21"/>
      <c r="N74" s="3"/>
      <c r="O74" s="58"/>
      <c r="P74" s="11"/>
    </row>
    <row r="75" spans="1:16" x14ac:dyDescent="0.25">
      <c r="A75" s="4"/>
      <c r="B75" s="1"/>
      <c r="C75" s="1"/>
      <c r="D75" s="1"/>
      <c r="E75" s="1"/>
      <c r="F75" s="1"/>
      <c r="G75" s="2"/>
      <c r="H75" s="2"/>
      <c r="I75" s="2"/>
      <c r="J75" s="2"/>
      <c r="K75" s="2"/>
      <c r="L75" s="2"/>
      <c r="M75" s="21"/>
      <c r="N75" s="3"/>
      <c r="O75" s="58"/>
      <c r="P75" s="11"/>
    </row>
    <row r="76" spans="1:16" x14ac:dyDescent="0.25">
      <c r="A76" s="4"/>
      <c r="B76" s="1"/>
      <c r="C76" s="1"/>
      <c r="D76" s="1"/>
      <c r="E76" s="1"/>
      <c r="F76" s="1"/>
      <c r="G76" s="2"/>
      <c r="H76" s="2"/>
      <c r="I76" s="2"/>
      <c r="J76" s="2"/>
      <c r="K76" s="2"/>
      <c r="L76" s="2"/>
      <c r="M76" s="21"/>
      <c r="N76" s="3"/>
      <c r="O76" s="58"/>
      <c r="P76" s="11"/>
    </row>
    <row r="77" spans="1:16" x14ac:dyDescent="0.25">
      <c r="A77" s="4"/>
      <c r="B77" s="1"/>
      <c r="C77" s="1"/>
      <c r="D77" s="1"/>
      <c r="E77" s="1"/>
      <c r="F77" s="1"/>
      <c r="G77" s="2"/>
      <c r="H77" s="2"/>
      <c r="I77" s="2"/>
      <c r="J77" s="2"/>
      <c r="K77" s="2"/>
      <c r="L77" s="2"/>
      <c r="M77" s="21"/>
      <c r="N77" s="3"/>
      <c r="O77" s="58"/>
      <c r="P77" s="11"/>
    </row>
    <row r="78" spans="1:16" x14ac:dyDescent="0.25">
      <c r="A78" s="4"/>
      <c r="B78" s="1"/>
      <c r="C78" s="1"/>
      <c r="D78" s="1"/>
      <c r="E78" s="1"/>
      <c r="F78" s="1"/>
      <c r="G78" s="2"/>
      <c r="H78" s="2"/>
      <c r="I78" s="2"/>
      <c r="J78" s="2"/>
      <c r="K78" s="2"/>
      <c r="L78" s="2"/>
      <c r="M78" s="21"/>
      <c r="N78" s="3"/>
      <c r="O78" s="58"/>
      <c r="P78" s="11"/>
    </row>
    <row r="79" spans="1:16" x14ac:dyDescent="0.25">
      <c r="A79" s="4"/>
      <c r="B79" s="1"/>
      <c r="C79" s="1"/>
      <c r="D79" s="1"/>
      <c r="E79" s="1"/>
      <c r="F79" s="1"/>
      <c r="G79" s="2"/>
      <c r="H79" s="2"/>
      <c r="I79" s="2"/>
      <c r="J79" s="2"/>
      <c r="K79" s="2"/>
      <c r="L79" s="2"/>
      <c r="M79" s="21"/>
      <c r="N79" s="3"/>
      <c r="O79" s="58"/>
      <c r="P79" s="11"/>
    </row>
    <row r="80" spans="1:16" x14ac:dyDescent="0.25">
      <c r="A80" s="4"/>
      <c r="B80" s="1"/>
      <c r="C80" s="1"/>
      <c r="D80" s="1"/>
      <c r="E80" s="1"/>
      <c r="F80" s="1"/>
      <c r="G80" s="2"/>
      <c r="H80" s="2"/>
      <c r="I80" s="2"/>
      <c r="J80" s="2"/>
      <c r="K80" s="2"/>
      <c r="L80" s="2"/>
      <c r="M80" s="21"/>
      <c r="N80" s="3"/>
      <c r="O80" s="58"/>
      <c r="P80" s="11"/>
    </row>
    <row r="81" spans="1:16" x14ac:dyDescent="0.25">
      <c r="A81" s="4"/>
      <c r="B81" s="1"/>
      <c r="C81" s="1"/>
      <c r="D81" s="1"/>
      <c r="E81" s="1"/>
      <c r="F81" s="1"/>
      <c r="G81" s="2"/>
      <c r="H81" s="2"/>
      <c r="I81" s="2"/>
      <c r="J81" s="2"/>
      <c r="K81" s="2"/>
      <c r="L81" s="2"/>
      <c r="M81" s="21"/>
      <c r="N81" s="3"/>
      <c r="O81" s="58"/>
      <c r="P81" s="11"/>
    </row>
    <row r="82" spans="1:16" x14ac:dyDescent="0.25">
      <c r="A82" s="4"/>
      <c r="B82" s="1"/>
      <c r="C82" s="1"/>
      <c r="D82" s="1"/>
      <c r="E82" s="1"/>
      <c r="F82" s="1"/>
      <c r="G82" s="2"/>
      <c r="H82" s="2"/>
      <c r="I82" s="2"/>
      <c r="J82" s="2"/>
      <c r="K82" s="2"/>
      <c r="L82" s="2"/>
      <c r="M82" s="21"/>
      <c r="N82" s="3"/>
      <c r="O82" s="58"/>
      <c r="P82" s="11"/>
    </row>
    <row r="83" spans="1:16" x14ac:dyDescent="0.25">
      <c r="A83" s="4"/>
      <c r="B83" s="1"/>
      <c r="C83" s="1"/>
      <c r="D83" s="1"/>
      <c r="E83" s="1"/>
      <c r="F83" s="1"/>
      <c r="G83" s="2"/>
      <c r="H83" s="2"/>
      <c r="I83" s="2"/>
      <c r="J83" s="2"/>
      <c r="K83" s="2"/>
      <c r="L83" s="2"/>
      <c r="M83" s="21"/>
      <c r="N83" s="3"/>
      <c r="O83" s="58"/>
      <c r="P83" s="11"/>
    </row>
    <row r="84" spans="1:16" x14ac:dyDescent="0.25">
      <c r="A84" s="4"/>
      <c r="B84" s="1"/>
      <c r="C84" s="1"/>
      <c r="D84" s="1"/>
      <c r="E84" s="1"/>
      <c r="F84" s="1"/>
      <c r="G84" s="2"/>
      <c r="H84" s="2"/>
      <c r="I84" s="2"/>
      <c r="J84" s="2"/>
      <c r="K84" s="2"/>
      <c r="L84" s="2"/>
      <c r="M84" s="21"/>
      <c r="N84" s="3"/>
      <c r="O84" s="58"/>
      <c r="P84" s="11"/>
    </row>
    <row r="85" spans="1:16" x14ac:dyDescent="0.25">
      <c r="A85" s="4"/>
      <c r="B85" s="1"/>
      <c r="C85" s="1"/>
      <c r="D85" s="1"/>
      <c r="E85" s="1"/>
      <c r="F85" s="1"/>
      <c r="G85" s="2"/>
      <c r="H85" s="2"/>
      <c r="I85" s="2"/>
      <c r="J85" s="2"/>
      <c r="K85" s="2"/>
      <c r="L85" s="2"/>
      <c r="M85" s="21"/>
      <c r="N85" s="3"/>
      <c r="O85" s="58"/>
      <c r="P85" s="11"/>
    </row>
    <row r="86" spans="1:16" x14ac:dyDescent="0.25">
      <c r="A86" s="4"/>
      <c r="B86" s="1"/>
      <c r="C86" s="1"/>
      <c r="D86" s="1"/>
      <c r="E86" s="1"/>
      <c r="F86" s="1"/>
      <c r="G86" s="2"/>
      <c r="H86" s="2"/>
      <c r="I86" s="2"/>
      <c r="J86" s="2"/>
      <c r="K86" s="2"/>
      <c r="L86" s="2"/>
      <c r="M86" s="21"/>
      <c r="N86" s="3"/>
      <c r="O86" s="58"/>
      <c r="P86" s="11"/>
    </row>
    <row r="87" spans="1:16" x14ac:dyDescent="0.25">
      <c r="A87" s="4"/>
      <c r="B87" s="1"/>
      <c r="C87" s="1"/>
      <c r="D87" s="1"/>
      <c r="E87" s="1"/>
      <c r="F87" s="1"/>
      <c r="G87" s="2"/>
      <c r="H87" s="2"/>
      <c r="I87" s="2"/>
      <c r="J87" s="2"/>
      <c r="K87" s="2"/>
      <c r="L87" s="2"/>
      <c r="M87" s="21"/>
      <c r="N87" s="3"/>
      <c r="O87" s="58"/>
      <c r="P87" s="11"/>
    </row>
    <row r="88" spans="1:16" x14ac:dyDescent="0.25">
      <c r="A88" s="4"/>
      <c r="B88" s="1"/>
      <c r="C88" s="1"/>
      <c r="D88" s="1"/>
      <c r="E88" s="1"/>
      <c r="F88" s="1"/>
      <c r="G88" s="2"/>
      <c r="H88" s="2"/>
      <c r="I88" s="2"/>
      <c r="J88" s="2"/>
      <c r="K88" s="2"/>
      <c r="L88" s="2"/>
      <c r="M88" s="21"/>
      <c r="N88" s="3"/>
      <c r="O88" s="58"/>
      <c r="P88" s="11"/>
    </row>
    <row r="89" spans="1:16" x14ac:dyDescent="0.25">
      <c r="A89" s="4"/>
      <c r="B89" s="1"/>
      <c r="C89" s="1"/>
      <c r="D89" s="1"/>
      <c r="E89" s="1"/>
      <c r="F89" s="1"/>
      <c r="G89" s="2"/>
      <c r="H89" s="2"/>
      <c r="I89" s="2"/>
      <c r="J89" s="2"/>
      <c r="K89" s="2"/>
      <c r="L89" s="2"/>
      <c r="M89" s="21"/>
      <c r="N89" s="3"/>
      <c r="O89" s="58"/>
      <c r="P89" s="11"/>
    </row>
    <row r="90" spans="1:16" x14ac:dyDescent="0.25">
      <c r="A90" s="4"/>
      <c r="B90" s="1"/>
      <c r="C90" s="1"/>
      <c r="D90" s="1"/>
      <c r="E90" s="1"/>
      <c r="F90" s="1"/>
      <c r="G90" s="2"/>
      <c r="H90" s="2"/>
      <c r="I90" s="2"/>
      <c r="J90" s="2"/>
      <c r="K90" s="2"/>
      <c r="L90" s="2"/>
      <c r="M90" s="21"/>
      <c r="N90" s="3"/>
      <c r="O90" s="58"/>
      <c r="P90" s="11"/>
    </row>
    <row r="91" spans="1:16" x14ac:dyDescent="0.25">
      <c r="A91" s="4"/>
      <c r="B91" s="1"/>
      <c r="C91" s="1"/>
      <c r="D91" s="1"/>
      <c r="E91" s="1"/>
      <c r="F91" s="1"/>
      <c r="G91" s="2"/>
      <c r="H91" s="2"/>
      <c r="I91" s="2"/>
      <c r="J91" s="2"/>
      <c r="K91" s="2"/>
      <c r="L91" s="2"/>
      <c r="M91" s="21"/>
      <c r="N91" s="3"/>
      <c r="O91" s="58"/>
      <c r="P91" s="11"/>
    </row>
    <row r="92" spans="1:16" x14ac:dyDescent="0.25">
      <c r="A92" s="4"/>
      <c r="B92" s="1"/>
      <c r="C92" s="1"/>
      <c r="D92" s="1"/>
      <c r="E92" s="1"/>
      <c r="F92" s="1"/>
      <c r="G92" s="2"/>
      <c r="H92" s="2"/>
      <c r="I92" s="2"/>
      <c r="J92" s="2"/>
      <c r="K92" s="2"/>
      <c r="L92" s="2"/>
      <c r="M92" s="21"/>
      <c r="N92" s="3"/>
      <c r="O92" s="58"/>
      <c r="P92" s="11"/>
    </row>
    <row r="93" spans="1:16" x14ac:dyDescent="0.25">
      <c r="A93" s="4"/>
      <c r="B93" s="1"/>
      <c r="C93" s="1"/>
      <c r="D93" s="1"/>
      <c r="E93" s="1"/>
      <c r="F93" s="1"/>
      <c r="G93" s="2"/>
      <c r="H93" s="2"/>
      <c r="I93" s="2"/>
      <c r="J93" s="2"/>
      <c r="K93" s="2"/>
      <c r="L93" s="2"/>
      <c r="M93" s="21"/>
      <c r="N93" s="3"/>
      <c r="O93" s="58"/>
      <c r="P93" s="11"/>
    </row>
    <row r="94" spans="1:16" x14ac:dyDescent="0.25">
      <c r="A94" s="4"/>
      <c r="B94" s="1"/>
      <c r="C94" s="1"/>
      <c r="D94" s="1"/>
      <c r="E94" s="1"/>
      <c r="F94" s="1"/>
      <c r="G94" s="2"/>
      <c r="H94" s="2"/>
      <c r="I94" s="2"/>
      <c r="J94" s="2"/>
      <c r="K94" s="2"/>
      <c r="L94" s="2"/>
      <c r="M94" s="21"/>
      <c r="N94" s="3"/>
      <c r="O94" s="58"/>
      <c r="P94" s="11"/>
    </row>
    <row r="95" spans="1:16" x14ac:dyDescent="0.25">
      <c r="A95" s="4"/>
      <c r="B95" s="1"/>
      <c r="C95" s="1"/>
      <c r="D95" s="1"/>
      <c r="E95" s="1"/>
      <c r="F95" s="1"/>
      <c r="G95" s="2"/>
      <c r="H95" s="2"/>
      <c r="I95" s="2"/>
      <c r="J95" s="2"/>
      <c r="K95" s="2"/>
      <c r="L95" s="2"/>
      <c r="M95" s="21"/>
      <c r="N95" s="3"/>
      <c r="O95" s="58"/>
      <c r="P95" s="11"/>
    </row>
    <row r="96" spans="1:16" x14ac:dyDescent="0.25">
      <c r="A96" s="4"/>
      <c r="B96" s="1"/>
      <c r="C96" s="1"/>
      <c r="D96" s="1"/>
      <c r="E96" s="1"/>
      <c r="F96" s="1"/>
      <c r="G96" s="2"/>
      <c r="H96" s="2"/>
      <c r="I96" s="2"/>
      <c r="J96" s="2"/>
      <c r="K96" s="2"/>
      <c r="L96" s="2"/>
      <c r="M96" s="21"/>
      <c r="N96" s="3"/>
      <c r="O96" s="58"/>
      <c r="P96" s="11"/>
    </row>
    <row r="97" spans="1:16" x14ac:dyDescent="0.25">
      <c r="A97" s="4"/>
      <c r="B97" s="1"/>
      <c r="C97" s="1"/>
      <c r="D97" s="1"/>
      <c r="E97" s="1"/>
      <c r="F97" s="1"/>
      <c r="G97" s="2"/>
      <c r="H97" s="2"/>
      <c r="I97" s="2"/>
      <c r="J97" s="2"/>
      <c r="K97" s="2"/>
      <c r="L97" s="2"/>
      <c r="M97" s="21"/>
      <c r="N97" s="3"/>
      <c r="O97" s="58"/>
      <c r="P97" s="11"/>
    </row>
    <row r="98" spans="1:16" x14ac:dyDescent="0.25">
      <c r="A98" s="4"/>
      <c r="B98" s="1"/>
      <c r="C98" s="1"/>
      <c r="D98" s="1"/>
      <c r="E98" s="1"/>
      <c r="F98" s="1"/>
      <c r="G98" s="2"/>
      <c r="H98" s="2"/>
      <c r="I98" s="2"/>
      <c r="J98" s="2"/>
      <c r="K98" s="2"/>
      <c r="L98" s="2"/>
      <c r="M98" s="21"/>
      <c r="N98" s="3"/>
      <c r="O98" s="58"/>
      <c r="P98" s="11"/>
    </row>
    <row r="99" spans="1:16" x14ac:dyDescent="0.25">
      <c r="A99" s="4"/>
      <c r="B99" s="1"/>
      <c r="C99" s="1"/>
      <c r="D99" s="1"/>
      <c r="E99" s="1"/>
      <c r="F99" s="1"/>
      <c r="G99" s="2"/>
      <c r="H99" s="2"/>
      <c r="I99" s="2"/>
      <c r="J99" s="2"/>
      <c r="K99" s="2"/>
      <c r="L99" s="2"/>
      <c r="M99" s="21"/>
      <c r="N99" s="3"/>
      <c r="O99" s="58"/>
      <c r="P99" s="11"/>
    </row>
    <row r="100" spans="1:16" x14ac:dyDescent="0.25">
      <c r="A100" s="4"/>
      <c r="B100" s="1"/>
      <c r="C100" s="1"/>
      <c r="D100" s="1"/>
      <c r="E100" s="1"/>
      <c r="F100" s="1"/>
      <c r="G100" s="2"/>
      <c r="H100" s="2"/>
      <c r="I100" s="2"/>
      <c r="J100" s="2"/>
      <c r="K100" s="2"/>
      <c r="L100" s="2"/>
      <c r="M100" s="21"/>
      <c r="N100" s="3"/>
      <c r="O100" s="58"/>
      <c r="P100" s="11"/>
    </row>
    <row r="101" spans="1:16" x14ac:dyDescent="0.25">
      <c r="A101" s="4"/>
      <c r="B101" s="1"/>
      <c r="C101" s="1"/>
      <c r="D101" s="1"/>
      <c r="E101" s="1"/>
      <c r="F101" s="1"/>
      <c r="G101" s="2"/>
      <c r="H101" s="2"/>
      <c r="I101" s="2"/>
      <c r="J101" s="2"/>
      <c r="K101" s="2"/>
      <c r="L101" s="2"/>
      <c r="M101" s="21"/>
      <c r="N101" s="3"/>
      <c r="O101" s="58"/>
      <c r="P101" s="11"/>
    </row>
    <row r="102" spans="1:16" x14ac:dyDescent="0.25">
      <c r="A102" s="4"/>
      <c r="B102" s="1"/>
      <c r="C102" s="1"/>
      <c r="D102" s="1"/>
      <c r="E102" s="1"/>
      <c r="F102" s="1"/>
      <c r="G102" s="2"/>
      <c r="H102" s="2"/>
      <c r="I102" s="2"/>
      <c r="J102" s="2"/>
      <c r="K102" s="2"/>
      <c r="L102" s="2"/>
      <c r="M102" s="21"/>
      <c r="N102" s="3"/>
      <c r="O102" s="58"/>
      <c r="P102" s="11"/>
    </row>
    <row r="103" spans="1:16" x14ac:dyDescent="0.25">
      <c r="A103" s="4"/>
      <c r="B103" s="1"/>
      <c r="C103" s="1"/>
      <c r="D103" s="1"/>
      <c r="E103" s="1"/>
      <c r="F103" s="1"/>
      <c r="G103" s="2"/>
      <c r="H103" s="2"/>
      <c r="I103" s="2"/>
      <c r="J103" s="2"/>
      <c r="K103" s="2"/>
      <c r="L103" s="2"/>
      <c r="M103" s="21"/>
      <c r="N103" s="3"/>
      <c r="O103" s="58"/>
      <c r="P103" s="11"/>
    </row>
    <row r="104" spans="1:16" x14ac:dyDescent="0.25">
      <c r="A104" s="4"/>
      <c r="B104" s="1"/>
      <c r="C104" s="1"/>
      <c r="D104" s="1"/>
      <c r="E104" s="1"/>
      <c r="F104" s="1"/>
      <c r="G104" s="2"/>
      <c r="H104" s="2"/>
      <c r="I104" s="2"/>
      <c r="J104" s="2"/>
      <c r="K104" s="2"/>
      <c r="L104" s="2"/>
      <c r="M104" s="21"/>
      <c r="N104" s="3"/>
      <c r="O104" s="58"/>
      <c r="P104" s="11"/>
    </row>
    <row r="105" spans="1:16" x14ac:dyDescent="0.25">
      <c r="A105" s="4"/>
      <c r="B105" s="1"/>
      <c r="C105" s="1"/>
      <c r="D105" s="1"/>
      <c r="E105" s="1"/>
      <c r="F105" s="1"/>
      <c r="G105" s="2"/>
      <c r="H105" s="2"/>
      <c r="I105" s="2"/>
      <c r="J105" s="2"/>
      <c r="K105" s="2"/>
      <c r="L105" s="2"/>
      <c r="M105" s="21"/>
      <c r="N105" s="3"/>
      <c r="O105" s="58"/>
      <c r="P105" s="11"/>
    </row>
    <row r="106" spans="1:16" x14ac:dyDescent="0.25">
      <c r="A106" s="4"/>
      <c r="B106" s="1"/>
      <c r="C106" s="1"/>
      <c r="D106" s="1"/>
      <c r="E106" s="1"/>
      <c r="F106" s="1"/>
      <c r="G106" s="2"/>
      <c r="H106" s="2"/>
      <c r="I106" s="2"/>
      <c r="J106" s="2"/>
      <c r="K106" s="2"/>
      <c r="L106" s="2"/>
      <c r="M106" s="21"/>
      <c r="N106" s="3"/>
      <c r="O106" s="58"/>
      <c r="P106" s="11"/>
    </row>
    <row r="107" spans="1:16" x14ac:dyDescent="0.25">
      <c r="A107" s="4"/>
      <c r="B107" s="1"/>
      <c r="C107" s="1"/>
      <c r="D107" s="1"/>
      <c r="E107" s="1"/>
      <c r="F107" s="1"/>
      <c r="G107" s="2"/>
      <c r="H107" s="2"/>
      <c r="I107" s="2"/>
      <c r="J107" s="2"/>
      <c r="K107" s="2"/>
      <c r="L107" s="2"/>
      <c r="M107" s="21"/>
      <c r="N107" s="3"/>
      <c r="O107" s="58"/>
      <c r="P107" s="11"/>
    </row>
    <row r="108" spans="1:16" x14ac:dyDescent="0.25">
      <c r="A108" s="4"/>
      <c r="B108" s="1"/>
      <c r="C108" s="1"/>
      <c r="D108" s="1"/>
      <c r="E108" s="1"/>
      <c r="F108" s="1"/>
      <c r="G108" s="2"/>
      <c r="H108" s="2"/>
      <c r="I108" s="2"/>
      <c r="J108" s="2"/>
      <c r="K108" s="2"/>
      <c r="L108" s="2"/>
      <c r="M108" s="21"/>
      <c r="N108" s="3"/>
      <c r="O108" s="58"/>
      <c r="P108" s="11"/>
    </row>
    <row r="109" spans="1:16" x14ac:dyDescent="0.25">
      <c r="A109" s="4"/>
      <c r="B109" s="1"/>
      <c r="C109" s="1"/>
      <c r="D109" s="1"/>
      <c r="E109" s="1"/>
      <c r="F109" s="1"/>
      <c r="G109" s="2"/>
      <c r="H109" s="2"/>
      <c r="I109" s="2"/>
      <c r="J109" s="2"/>
      <c r="K109" s="2"/>
      <c r="L109" s="2"/>
      <c r="M109" s="21"/>
      <c r="N109" s="3"/>
      <c r="O109" s="58"/>
      <c r="P109" s="11"/>
    </row>
    <row r="110" spans="1:16" x14ac:dyDescent="0.25">
      <c r="A110" s="4"/>
      <c r="B110" s="1"/>
      <c r="C110" s="1"/>
      <c r="D110" s="1"/>
      <c r="E110" s="1"/>
      <c r="F110" s="1"/>
      <c r="G110" s="2"/>
      <c r="H110" s="2"/>
      <c r="I110" s="2"/>
      <c r="J110" s="2"/>
      <c r="K110" s="2"/>
      <c r="L110" s="2"/>
      <c r="M110" s="21"/>
      <c r="N110" s="3"/>
      <c r="O110" s="58"/>
      <c r="P110" s="11"/>
    </row>
    <row r="111" spans="1:16" x14ac:dyDescent="0.25">
      <c r="A111" s="4"/>
      <c r="B111" s="1"/>
      <c r="C111" s="1"/>
      <c r="D111" s="1"/>
      <c r="E111" s="1"/>
      <c r="F111" s="1"/>
      <c r="G111" s="2"/>
      <c r="H111" s="2"/>
      <c r="I111" s="2"/>
      <c r="J111" s="2"/>
      <c r="K111" s="2"/>
      <c r="L111" s="2"/>
      <c r="M111" s="21"/>
      <c r="N111" s="3"/>
      <c r="O111" s="58"/>
      <c r="P111" s="11"/>
    </row>
    <row r="112" spans="1:16" x14ac:dyDescent="0.25">
      <c r="A112" s="4"/>
      <c r="B112" s="1"/>
      <c r="C112" s="1"/>
      <c r="D112" s="1"/>
      <c r="E112" s="1"/>
      <c r="F112" s="1"/>
      <c r="G112" s="2"/>
      <c r="H112" s="2"/>
      <c r="I112" s="2"/>
      <c r="J112" s="2"/>
      <c r="K112" s="2"/>
      <c r="L112" s="2"/>
      <c r="M112" s="21"/>
      <c r="N112" s="3"/>
      <c r="O112" s="58"/>
      <c r="P112" s="11"/>
    </row>
    <row r="113" spans="1:16" x14ac:dyDescent="0.25">
      <c r="A113" s="4"/>
      <c r="B113" s="1"/>
      <c r="C113" s="1"/>
      <c r="D113" s="1"/>
      <c r="E113" s="1"/>
      <c r="F113" s="1"/>
      <c r="G113" s="2"/>
      <c r="H113" s="2"/>
      <c r="I113" s="2"/>
      <c r="J113" s="2"/>
      <c r="K113" s="2"/>
      <c r="L113" s="2"/>
      <c r="M113" s="21"/>
      <c r="N113" s="3"/>
      <c r="O113" s="58"/>
      <c r="P113" s="11"/>
    </row>
    <row r="114" spans="1:16" x14ac:dyDescent="0.25">
      <c r="A114" s="4"/>
      <c r="B114" s="1"/>
      <c r="C114" s="1"/>
      <c r="D114" s="1"/>
      <c r="E114" s="1"/>
      <c r="F114" s="1"/>
      <c r="G114" s="2"/>
      <c r="H114" s="2"/>
      <c r="I114" s="2"/>
      <c r="J114" s="2"/>
      <c r="K114" s="2"/>
      <c r="L114" s="2"/>
      <c r="M114" s="21"/>
      <c r="N114" s="3"/>
      <c r="O114" s="58"/>
      <c r="P114" s="11"/>
    </row>
    <row r="115" spans="1:16" x14ac:dyDescent="0.25">
      <c r="A115" s="4"/>
      <c r="B115" s="1"/>
      <c r="C115" s="1"/>
      <c r="D115" s="1"/>
      <c r="E115" s="1"/>
      <c r="F115" s="1"/>
      <c r="G115" s="2"/>
      <c r="H115" s="2"/>
      <c r="I115" s="2"/>
      <c r="J115" s="2"/>
      <c r="K115" s="2"/>
      <c r="L115" s="2"/>
      <c r="M115" s="21"/>
      <c r="N115" s="3"/>
      <c r="O115" s="58"/>
      <c r="P115" s="11"/>
    </row>
    <row r="116" spans="1:16" x14ac:dyDescent="0.25">
      <c r="A116" s="4"/>
      <c r="B116" s="1"/>
      <c r="C116" s="1"/>
      <c r="D116" s="1"/>
      <c r="E116" s="1"/>
      <c r="F116" s="1"/>
      <c r="G116" s="2"/>
      <c r="H116" s="2"/>
      <c r="I116" s="2"/>
      <c r="J116" s="2"/>
      <c r="K116" s="2"/>
      <c r="L116" s="2"/>
      <c r="M116" s="21"/>
      <c r="N116" s="3"/>
      <c r="O116" s="58"/>
      <c r="P116" s="11"/>
    </row>
    <row r="117" spans="1:16" x14ac:dyDescent="0.25">
      <c r="A117" s="4"/>
      <c r="B117" s="1"/>
      <c r="C117" s="1"/>
      <c r="D117" s="1"/>
      <c r="E117" s="1"/>
      <c r="F117" s="1"/>
      <c r="G117" s="2"/>
      <c r="H117" s="2"/>
      <c r="I117" s="2"/>
      <c r="J117" s="2"/>
      <c r="K117" s="2"/>
      <c r="L117" s="2"/>
      <c r="M117" s="21"/>
      <c r="N117" s="3"/>
      <c r="O117" s="58"/>
      <c r="P117" s="11"/>
    </row>
    <row r="118" spans="1:16" x14ac:dyDescent="0.25">
      <c r="A118" s="4"/>
      <c r="B118" s="1"/>
      <c r="C118" s="1"/>
      <c r="D118" s="1"/>
      <c r="E118" s="1"/>
      <c r="F118" s="1"/>
      <c r="G118" s="2"/>
      <c r="H118" s="2"/>
      <c r="I118" s="2"/>
      <c r="J118" s="2"/>
      <c r="K118" s="2"/>
      <c r="L118" s="2"/>
      <c r="M118" s="21"/>
      <c r="N118" s="3"/>
      <c r="O118" s="58"/>
      <c r="P118" s="11"/>
    </row>
    <row r="119" spans="1:16" x14ac:dyDescent="0.25">
      <c r="A119" s="4"/>
      <c r="B119" s="1"/>
      <c r="C119" s="1"/>
      <c r="D119" s="1"/>
      <c r="E119" s="1"/>
      <c r="F119" s="1"/>
      <c r="G119" s="2"/>
      <c r="H119" s="2"/>
      <c r="I119" s="2"/>
      <c r="J119" s="2"/>
      <c r="K119" s="2"/>
      <c r="L119" s="2"/>
      <c r="M119" s="21"/>
      <c r="N119" s="3"/>
      <c r="O119" s="58"/>
      <c r="P119" s="11"/>
    </row>
    <row r="120" spans="1:16" x14ac:dyDescent="0.25">
      <c r="A120" s="4"/>
      <c r="B120" s="1"/>
      <c r="C120" s="1"/>
      <c r="D120" s="1"/>
      <c r="E120" s="1"/>
      <c r="F120" s="1"/>
      <c r="G120" s="2"/>
      <c r="H120" s="2"/>
      <c r="I120" s="2"/>
      <c r="J120" s="2"/>
      <c r="K120" s="2"/>
      <c r="L120" s="2"/>
      <c r="M120" s="21"/>
      <c r="N120" s="3"/>
      <c r="O120" s="58"/>
      <c r="P120" s="11"/>
    </row>
    <row r="121" spans="1:16" x14ac:dyDescent="0.25">
      <c r="A121" s="4"/>
      <c r="B121" s="1"/>
      <c r="C121" s="1"/>
      <c r="D121" s="1"/>
      <c r="E121" s="1"/>
      <c r="F121" s="1"/>
      <c r="G121" s="2"/>
      <c r="H121" s="2"/>
      <c r="I121" s="2"/>
      <c r="J121" s="2"/>
      <c r="K121" s="2"/>
      <c r="L121" s="2"/>
      <c r="M121" s="21"/>
      <c r="N121" s="3"/>
      <c r="O121" s="58"/>
      <c r="P121" s="11"/>
    </row>
    <row r="122" spans="1:16" x14ac:dyDescent="0.25">
      <c r="A122" s="4"/>
      <c r="B122" s="1"/>
      <c r="C122" s="1"/>
      <c r="D122" s="1"/>
      <c r="E122" s="1"/>
      <c r="F122" s="1"/>
      <c r="G122" s="2"/>
      <c r="H122" s="2"/>
      <c r="I122" s="2"/>
      <c r="J122" s="2"/>
      <c r="K122" s="2"/>
      <c r="L122" s="2"/>
      <c r="M122" s="21"/>
      <c r="N122" s="3"/>
      <c r="O122" s="58"/>
      <c r="P122" s="11"/>
    </row>
    <row r="123" spans="1:16" x14ac:dyDescent="0.25">
      <c r="A123" s="4"/>
      <c r="B123" s="1"/>
      <c r="C123" s="1"/>
      <c r="D123" s="1"/>
      <c r="E123" s="1"/>
      <c r="F123" s="1"/>
      <c r="G123" s="2"/>
      <c r="H123" s="2"/>
      <c r="I123" s="2"/>
      <c r="J123" s="2"/>
      <c r="K123" s="2"/>
      <c r="L123" s="2"/>
      <c r="M123" s="21"/>
      <c r="N123" s="3"/>
      <c r="O123" s="58"/>
      <c r="P123" s="11"/>
    </row>
    <row r="124" spans="1:16" x14ac:dyDescent="0.25">
      <c r="A124" s="4"/>
      <c r="B124" s="1"/>
      <c r="C124" s="1"/>
      <c r="D124" s="1"/>
      <c r="E124" s="1"/>
      <c r="F124" s="1"/>
      <c r="G124" s="2"/>
      <c r="H124" s="2"/>
      <c r="I124" s="2"/>
      <c r="J124" s="2"/>
      <c r="K124" s="2"/>
      <c r="L124" s="2"/>
      <c r="M124" s="21"/>
      <c r="N124" s="3"/>
      <c r="O124" s="58"/>
      <c r="P124" s="11"/>
    </row>
    <row r="125" spans="1:16" x14ac:dyDescent="0.25">
      <c r="A125" s="4"/>
      <c r="B125" s="1"/>
      <c r="C125" s="1"/>
      <c r="D125" s="1"/>
      <c r="E125" s="1"/>
      <c r="F125" s="1"/>
      <c r="G125" s="2"/>
      <c r="H125" s="2"/>
      <c r="I125" s="2"/>
      <c r="J125" s="2"/>
      <c r="K125" s="2"/>
      <c r="L125" s="2"/>
      <c r="M125" s="21"/>
      <c r="N125" s="3"/>
      <c r="O125" s="58"/>
      <c r="P125" s="11"/>
    </row>
    <row r="126" spans="1:16" x14ac:dyDescent="0.25">
      <c r="A126" s="4"/>
      <c r="B126" s="1"/>
      <c r="C126" s="1"/>
      <c r="D126" s="1"/>
      <c r="E126" s="1"/>
      <c r="F126" s="1"/>
      <c r="G126" s="2"/>
      <c r="H126" s="2"/>
      <c r="I126" s="2"/>
      <c r="J126" s="2"/>
      <c r="K126" s="2"/>
      <c r="L126" s="2"/>
      <c r="M126" s="21"/>
      <c r="N126" s="3"/>
      <c r="O126" s="58"/>
      <c r="P126" s="11"/>
    </row>
    <row r="127" spans="1:16" x14ac:dyDescent="0.25">
      <c r="A127" s="4"/>
      <c r="B127" s="1"/>
      <c r="C127" s="1"/>
      <c r="D127" s="1"/>
      <c r="E127" s="1"/>
      <c r="F127" s="1"/>
      <c r="G127" s="2"/>
      <c r="H127" s="2"/>
      <c r="I127" s="2"/>
      <c r="J127" s="2"/>
      <c r="K127" s="2"/>
      <c r="L127" s="2"/>
      <c r="M127" s="21"/>
      <c r="N127" s="3"/>
      <c r="O127" s="58"/>
      <c r="P127" s="11"/>
    </row>
    <row r="128" spans="1:16" x14ac:dyDescent="0.25">
      <c r="A128" s="4"/>
      <c r="B128" s="1"/>
      <c r="C128" s="1"/>
      <c r="D128" s="1"/>
      <c r="E128" s="1"/>
      <c r="F128" s="1"/>
      <c r="G128" s="2"/>
      <c r="H128" s="2"/>
      <c r="I128" s="2"/>
      <c r="J128" s="2"/>
      <c r="K128" s="2"/>
      <c r="L128" s="2"/>
      <c r="M128" s="21"/>
      <c r="N128" s="3"/>
      <c r="O128" s="58"/>
      <c r="P128" s="11"/>
    </row>
    <row r="129" spans="1:16" x14ac:dyDescent="0.25">
      <c r="A129" s="4"/>
      <c r="B129" s="1"/>
      <c r="C129" s="1"/>
      <c r="D129" s="1"/>
      <c r="E129" s="1"/>
      <c r="F129" s="1"/>
      <c r="G129" s="2"/>
      <c r="H129" s="2"/>
      <c r="I129" s="2"/>
      <c r="J129" s="2"/>
      <c r="K129" s="2"/>
      <c r="L129" s="2"/>
      <c r="M129" s="21"/>
      <c r="N129" s="3"/>
      <c r="O129" s="58"/>
      <c r="P129" s="11"/>
    </row>
    <row r="130" spans="1:16" x14ac:dyDescent="0.25">
      <c r="A130" s="4"/>
      <c r="B130" s="1"/>
      <c r="C130" s="1"/>
      <c r="D130" s="1"/>
      <c r="E130" s="1"/>
      <c r="F130" s="1"/>
      <c r="G130" s="2"/>
      <c r="H130" s="2"/>
      <c r="I130" s="2"/>
      <c r="J130" s="2"/>
      <c r="K130" s="2"/>
      <c r="L130" s="2"/>
      <c r="M130" s="21"/>
      <c r="N130" s="3"/>
      <c r="O130" s="58"/>
      <c r="P130" s="11"/>
    </row>
    <row r="131" spans="1:16" x14ac:dyDescent="0.25">
      <c r="A131" s="4"/>
      <c r="B131" s="1"/>
      <c r="C131" s="1"/>
      <c r="D131" s="1"/>
      <c r="E131" s="1"/>
      <c r="F131" s="1"/>
      <c r="G131" s="2"/>
      <c r="H131" s="2"/>
      <c r="I131" s="2"/>
      <c r="J131" s="2"/>
      <c r="K131" s="2"/>
      <c r="L131" s="2"/>
      <c r="M131" s="21"/>
      <c r="N131" s="3"/>
      <c r="O131" s="58"/>
      <c r="P131" s="11"/>
    </row>
    <row r="132" spans="1:16" x14ac:dyDescent="0.25">
      <c r="A132" s="4"/>
      <c r="B132" s="1"/>
      <c r="C132" s="1"/>
      <c r="D132" s="1"/>
      <c r="E132" s="1"/>
      <c r="F132" s="1"/>
      <c r="G132" s="2"/>
      <c r="H132" s="2"/>
      <c r="I132" s="2"/>
      <c r="J132" s="2"/>
      <c r="K132" s="2"/>
      <c r="L132" s="2"/>
      <c r="M132" s="21"/>
      <c r="N132" s="3"/>
      <c r="O132" s="58"/>
      <c r="P132" s="11"/>
    </row>
    <row r="133" spans="1:16" x14ac:dyDescent="0.25">
      <c r="A133" s="4"/>
      <c r="B133" s="1"/>
      <c r="C133" s="1"/>
      <c r="D133" s="1"/>
      <c r="E133" s="1"/>
      <c r="F133" s="1"/>
      <c r="G133" s="2"/>
      <c r="H133" s="2"/>
      <c r="I133" s="2"/>
      <c r="J133" s="2"/>
      <c r="K133" s="2"/>
      <c r="L133" s="2"/>
      <c r="M133" s="21"/>
      <c r="N133" s="3"/>
      <c r="O133" s="58"/>
      <c r="P133" s="11"/>
    </row>
    <row r="134" spans="1:16" x14ac:dyDescent="0.25">
      <c r="A134" s="4"/>
      <c r="B134" s="1"/>
      <c r="C134" s="1"/>
      <c r="D134" s="1"/>
      <c r="E134" s="1"/>
      <c r="F134" s="1"/>
      <c r="G134" s="2"/>
      <c r="H134" s="2"/>
      <c r="I134" s="2"/>
      <c r="J134" s="2"/>
      <c r="K134" s="2"/>
      <c r="L134" s="2"/>
      <c r="M134" s="21"/>
      <c r="N134" s="3"/>
      <c r="O134" s="58"/>
      <c r="P134" s="11"/>
    </row>
    <row r="135" spans="1:16" x14ac:dyDescent="0.25">
      <c r="A135" s="4"/>
      <c r="B135" s="1"/>
      <c r="C135" s="1"/>
      <c r="D135" s="1"/>
      <c r="E135" s="1"/>
      <c r="F135" s="1"/>
      <c r="G135" s="2"/>
      <c r="H135" s="2"/>
      <c r="I135" s="2"/>
      <c r="J135" s="2"/>
      <c r="K135" s="2"/>
      <c r="L135" s="2"/>
      <c r="M135" s="21"/>
      <c r="N135" s="3"/>
      <c r="O135" s="58"/>
      <c r="P135" s="11"/>
    </row>
    <row r="136" spans="1:16" x14ac:dyDescent="0.25">
      <c r="A136" s="4"/>
      <c r="B136" s="1"/>
      <c r="C136" s="1"/>
      <c r="D136" s="1"/>
      <c r="E136" s="1"/>
      <c r="F136" s="1"/>
      <c r="G136" s="2"/>
      <c r="H136" s="2"/>
      <c r="I136" s="2"/>
      <c r="J136" s="2"/>
      <c r="K136" s="2"/>
      <c r="L136" s="2"/>
      <c r="M136" s="21"/>
      <c r="N136" s="3"/>
      <c r="O136" s="58"/>
      <c r="P136" s="11"/>
    </row>
    <row r="137" spans="1:16" x14ac:dyDescent="0.25">
      <c r="A137" s="4"/>
      <c r="B137" s="1"/>
      <c r="C137" s="1"/>
      <c r="D137" s="1"/>
      <c r="E137" s="1"/>
      <c r="F137" s="1"/>
      <c r="G137" s="2"/>
      <c r="H137" s="2"/>
      <c r="I137" s="2"/>
      <c r="J137" s="2"/>
      <c r="K137" s="2"/>
      <c r="L137" s="2"/>
      <c r="M137" s="21"/>
      <c r="N137" s="3"/>
      <c r="O137" s="58"/>
      <c r="P137" s="11"/>
    </row>
    <row r="138" spans="1:16" x14ac:dyDescent="0.25">
      <c r="A138" s="4"/>
      <c r="B138" s="1"/>
      <c r="C138" s="1"/>
      <c r="D138" s="1"/>
      <c r="E138" s="1"/>
      <c r="F138" s="1"/>
      <c r="G138" s="2"/>
      <c r="H138" s="2"/>
      <c r="I138" s="2"/>
      <c r="J138" s="2"/>
      <c r="K138" s="2"/>
      <c r="L138" s="2"/>
      <c r="M138" s="21"/>
      <c r="N138" s="3"/>
      <c r="O138" s="58"/>
      <c r="P138" s="11"/>
    </row>
    <row r="139" spans="1:16" x14ac:dyDescent="0.25">
      <c r="A139" s="4"/>
      <c r="B139" s="1"/>
      <c r="C139" s="1"/>
      <c r="D139" s="1"/>
      <c r="E139" s="1"/>
      <c r="F139" s="1"/>
      <c r="G139" s="2"/>
      <c r="H139" s="2"/>
      <c r="I139" s="2"/>
      <c r="J139" s="2"/>
      <c r="K139" s="2"/>
      <c r="L139" s="2"/>
      <c r="M139" s="21"/>
      <c r="N139" s="3"/>
      <c r="O139" s="58"/>
      <c r="P139" s="11"/>
    </row>
    <row r="140" spans="1:16" x14ac:dyDescent="0.25">
      <c r="A140" s="4"/>
      <c r="B140" s="1"/>
      <c r="C140" s="1"/>
      <c r="D140" s="1"/>
      <c r="E140" s="1"/>
      <c r="F140" s="1"/>
      <c r="G140" s="2"/>
      <c r="H140" s="2"/>
      <c r="I140" s="2"/>
      <c r="J140" s="2"/>
      <c r="K140" s="2"/>
      <c r="L140" s="2"/>
      <c r="M140" s="21"/>
      <c r="N140" s="3"/>
      <c r="O140" s="58"/>
      <c r="P140" s="11"/>
    </row>
    <row r="141" spans="1:16" x14ac:dyDescent="0.25">
      <c r="A141" s="4"/>
      <c r="B141" s="1"/>
      <c r="C141" s="1"/>
      <c r="D141" s="1"/>
      <c r="E141" s="1"/>
      <c r="F141" s="1"/>
      <c r="G141" s="2"/>
      <c r="H141" s="2"/>
      <c r="I141" s="2"/>
      <c r="J141" s="2"/>
      <c r="K141" s="2"/>
      <c r="L141" s="2"/>
      <c r="M141" s="21"/>
      <c r="N141" s="3"/>
      <c r="O141" s="58"/>
      <c r="P141" s="11"/>
    </row>
    <row r="142" spans="1:16" x14ac:dyDescent="0.25">
      <c r="A142" s="4"/>
      <c r="B142" s="1"/>
      <c r="C142" s="1"/>
      <c r="D142" s="1"/>
      <c r="E142" s="1"/>
      <c r="F142" s="1"/>
      <c r="G142" s="2"/>
      <c r="H142" s="2"/>
      <c r="I142" s="2"/>
      <c r="J142" s="2"/>
      <c r="K142" s="2"/>
      <c r="L142" s="2"/>
      <c r="M142" s="21"/>
      <c r="N142" s="3"/>
      <c r="O142" s="58"/>
      <c r="P142" s="11"/>
    </row>
    <row r="143" spans="1:16" x14ac:dyDescent="0.25">
      <c r="A143" s="4"/>
      <c r="B143" s="1"/>
      <c r="C143" s="1"/>
      <c r="D143" s="1"/>
      <c r="E143" s="1"/>
      <c r="F143" s="1"/>
      <c r="G143" s="2"/>
      <c r="H143" s="2"/>
      <c r="I143" s="2"/>
      <c r="J143" s="2"/>
      <c r="K143" s="2"/>
      <c r="L143" s="2"/>
      <c r="M143" s="21"/>
      <c r="N143" s="3"/>
      <c r="O143" s="58"/>
      <c r="P143" s="11"/>
    </row>
    <row r="144" spans="1:16" x14ac:dyDescent="0.25">
      <c r="A144" s="4"/>
      <c r="B144" s="1"/>
      <c r="C144" s="1"/>
      <c r="D144" s="1"/>
      <c r="E144" s="1"/>
      <c r="F144" s="1"/>
      <c r="G144" s="2"/>
      <c r="H144" s="2"/>
      <c r="I144" s="2"/>
      <c r="J144" s="2"/>
      <c r="K144" s="2"/>
      <c r="L144" s="2"/>
      <c r="M144" s="21"/>
      <c r="N144" s="3"/>
      <c r="O144" s="58"/>
      <c r="P144" s="11"/>
    </row>
    <row r="145" spans="1:16" x14ac:dyDescent="0.25">
      <c r="A145" s="4"/>
      <c r="B145" s="1"/>
      <c r="C145" s="1"/>
      <c r="D145" s="1"/>
      <c r="E145" s="1"/>
      <c r="F145" s="1"/>
      <c r="G145" s="2"/>
      <c r="H145" s="2"/>
      <c r="I145" s="2"/>
      <c r="J145" s="2"/>
      <c r="K145" s="2"/>
      <c r="L145" s="2"/>
      <c r="M145" s="21"/>
      <c r="N145" s="3"/>
      <c r="O145" s="58"/>
      <c r="P145" s="11"/>
    </row>
    <row r="146" spans="1:16" x14ac:dyDescent="0.25">
      <c r="A146" s="4"/>
      <c r="B146" s="1"/>
      <c r="C146" s="1"/>
      <c r="D146" s="1"/>
      <c r="E146" s="1"/>
      <c r="F146" s="1"/>
      <c r="G146" s="2"/>
      <c r="H146" s="2"/>
      <c r="I146" s="2"/>
      <c r="J146" s="2"/>
      <c r="K146" s="2"/>
      <c r="L146" s="2"/>
      <c r="M146" s="21"/>
      <c r="N146" s="3"/>
      <c r="O146" s="58"/>
      <c r="P146" s="11"/>
    </row>
    <row r="147" spans="1:16" x14ac:dyDescent="0.25">
      <c r="A147" s="4"/>
      <c r="B147" s="1"/>
      <c r="C147" s="1"/>
      <c r="D147" s="1"/>
      <c r="E147" s="1"/>
      <c r="F147" s="1"/>
      <c r="G147" s="2"/>
      <c r="H147" s="2"/>
      <c r="I147" s="2"/>
      <c r="J147" s="2"/>
      <c r="K147" s="2"/>
      <c r="L147" s="2"/>
      <c r="M147" s="21"/>
      <c r="N147" s="3"/>
      <c r="O147" s="58"/>
      <c r="P147" s="11"/>
    </row>
    <row r="148" spans="1:16" x14ac:dyDescent="0.25">
      <c r="A148" s="4"/>
      <c r="B148" s="1"/>
      <c r="C148" s="1"/>
      <c r="D148" s="1"/>
      <c r="E148" s="1"/>
      <c r="F148" s="1"/>
      <c r="G148" s="2"/>
      <c r="H148" s="2"/>
      <c r="I148" s="2"/>
      <c r="J148" s="2"/>
      <c r="K148" s="2"/>
      <c r="L148" s="2"/>
      <c r="M148" s="21"/>
      <c r="N148" s="3"/>
      <c r="O148" s="58"/>
      <c r="P148" s="11"/>
    </row>
    <row r="149" spans="1:16" x14ac:dyDescent="0.25">
      <c r="A149" s="4"/>
      <c r="B149" s="1"/>
      <c r="C149" s="1"/>
      <c r="D149" s="1"/>
      <c r="E149" s="1"/>
      <c r="F149" s="1"/>
      <c r="G149" s="2"/>
      <c r="H149" s="2"/>
      <c r="I149" s="2"/>
      <c r="J149" s="2"/>
      <c r="K149" s="2"/>
      <c r="L149" s="2"/>
      <c r="M149" s="21"/>
      <c r="N149" s="3"/>
      <c r="O149" s="58"/>
      <c r="P149" s="11"/>
    </row>
    <row r="150" spans="1:16" ht="15.75" thickBot="1" x14ac:dyDescent="0.3">
      <c r="A150" s="5"/>
      <c r="B150" s="8"/>
      <c r="C150" s="8"/>
      <c r="D150" s="8"/>
      <c r="E150" s="8"/>
      <c r="F150" s="8"/>
      <c r="G150" s="18"/>
      <c r="H150" s="18"/>
      <c r="I150" s="18"/>
      <c r="J150" s="18"/>
      <c r="K150" s="18"/>
      <c r="L150" s="18"/>
      <c r="M150" s="22"/>
      <c r="N150" s="15"/>
      <c r="O150" s="59"/>
      <c r="P150" s="12"/>
    </row>
  </sheetData>
  <sheetProtection algorithmName="SHA-512" hashValue="0JLOb3EhAm2OZHhrxx/PIjAYfO6vNLONeQbNPNEv6+Is4mWKHzTRqaeLUtNujeHX0Ja+tuaFOPpLA8+khYIKcQ==" saltValue="VjkB8pSRSc1yljigO2cajQ==" spinCount="100000" sheet="1" objects="1" scenarios="1" selectLockedCells="1" sort="0" autoFilter="0"/>
  <protectedRanges>
    <protectedRange sqref="A4:P150" name="Supplier List"/>
  </protectedRanges>
  <mergeCells count="4">
    <mergeCell ref="A1:P1"/>
    <mergeCell ref="M3:P3"/>
    <mergeCell ref="A2:P2"/>
    <mergeCell ref="A3:L3"/>
  </mergeCells>
  <dataValidations count="1">
    <dataValidation type="list" allowBlank="1" showInputMessage="1" showErrorMessage="1" sqref="M5:M150" xr:uid="{33A3F121-E7BF-4F28-964A-0E12E6866EE6}">
      <formula1>"YES,NO,TBC"</formula1>
    </dataValidation>
  </dataValidations>
  <pageMargins left="0.7" right="0.7" top="0.75" bottom="0.75" header="0.3" footer="0.3"/>
  <pageSetup scale="50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5732-24ED-4A7A-B12A-3C4F79F1AE4E}">
  <sheetPr>
    <pageSetUpPr fitToPage="1"/>
  </sheetPr>
  <dimension ref="A1:O66"/>
  <sheetViews>
    <sheetView showGridLines="0" showZeros="0" zoomScaleNormal="100" workbookViewId="0">
      <selection activeCell="B3" sqref="B3:L3"/>
    </sheetView>
  </sheetViews>
  <sheetFormatPr defaultRowHeight="15" x14ac:dyDescent="0.25"/>
  <cols>
    <col min="1" max="2" width="25.7109375" customWidth="1"/>
    <col min="3" max="6" width="15.7109375" customWidth="1"/>
    <col min="7" max="12" width="10.7109375" customWidth="1"/>
    <col min="13" max="13" width="15.7109375" customWidth="1"/>
    <col min="14" max="15" width="30.7109375" customWidth="1"/>
  </cols>
  <sheetData>
    <row r="1" spans="1:15" ht="26.25" x14ac:dyDescent="0.25">
      <c r="A1" s="95" t="s">
        <v>28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15.75" thickBot="1" x14ac:dyDescent="0.3">
      <c r="A2" s="105" t="s">
        <v>29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ht="19.5" thickBot="1" x14ac:dyDescent="0.3">
      <c r="A3" s="28" t="s">
        <v>30</v>
      </c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3"/>
    </row>
    <row r="4" spans="1:15" ht="19.5" customHeight="1" thickBot="1" x14ac:dyDescent="0.3">
      <c r="A4" s="28" t="s">
        <v>31</v>
      </c>
      <c r="B4" s="111"/>
      <c r="C4" s="112"/>
      <c r="D4" s="112"/>
      <c r="E4" s="112"/>
      <c r="F4" s="112"/>
      <c r="G4" s="112"/>
      <c r="H4" s="112"/>
      <c r="I4" s="112"/>
      <c r="J4" s="112"/>
      <c r="K4" s="112"/>
      <c r="L4" s="113"/>
      <c r="M4" s="106" t="s">
        <v>3</v>
      </c>
      <c r="N4" s="107"/>
      <c r="O4" s="108"/>
    </row>
    <row r="5" spans="1:15" ht="19.5" thickBot="1" x14ac:dyDescent="0.3">
      <c r="A5" s="96" t="s">
        <v>32</v>
      </c>
      <c r="B5" s="30"/>
      <c r="C5" s="99" t="s">
        <v>33</v>
      </c>
      <c r="D5" s="100"/>
      <c r="E5" s="100"/>
      <c r="F5" s="101"/>
      <c r="G5" s="111"/>
      <c r="H5" s="112"/>
      <c r="I5" s="112"/>
      <c r="J5" s="112"/>
      <c r="K5" s="112"/>
      <c r="L5" s="113"/>
      <c r="M5" s="31" t="s">
        <v>34</v>
      </c>
      <c r="N5" s="109"/>
      <c r="O5" s="110"/>
    </row>
    <row r="6" spans="1:15" ht="19.5" thickBot="1" x14ac:dyDescent="0.3">
      <c r="A6" s="97"/>
      <c r="B6" s="29"/>
      <c r="C6" s="88" t="s">
        <v>35</v>
      </c>
      <c r="D6" s="89"/>
      <c r="E6" s="89"/>
      <c r="F6" s="90"/>
      <c r="G6" s="111"/>
      <c r="H6" s="112"/>
      <c r="I6" s="112"/>
      <c r="J6" s="112"/>
      <c r="K6" s="112"/>
      <c r="L6" s="113"/>
      <c r="M6" s="31" t="s">
        <v>36</v>
      </c>
      <c r="N6" s="109"/>
      <c r="O6" s="110"/>
    </row>
    <row r="7" spans="1:15" ht="19.5" thickBot="1" x14ac:dyDescent="0.3">
      <c r="A7" s="98"/>
      <c r="B7" s="29"/>
      <c r="C7" s="102" t="s">
        <v>37</v>
      </c>
      <c r="D7" s="103"/>
      <c r="E7" s="103"/>
      <c r="F7" s="104"/>
      <c r="G7" s="111"/>
      <c r="H7" s="112"/>
      <c r="I7" s="112"/>
      <c r="J7" s="112"/>
      <c r="K7" s="112"/>
      <c r="L7" s="113"/>
      <c r="M7" s="32">
        <f>IFERROR(ROUNDDOWN(H44+J44,2),)</f>
        <v>0</v>
      </c>
      <c r="N7" s="86" t="s">
        <v>38</v>
      </c>
      <c r="O7" s="87"/>
    </row>
    <row r="8" spans="1:15" ht="19.5" thickBot="1" x14ac:dyDescent="0.3">
      <c r="A8" s="88" t="s">
        <v>39</v>
      </c>
      <c r="B8" s="90"/>
      <c r="C8" s="111"/>
      <c r="D8" s="112"/>
      <c r="E8" s="112"/>
      <c r="F8" s="112"/>
      <c r="G8" s="112"/>
      <c r="H8" s="112"/>
      <c r="I8" s="112"/>
      <c r="J8" s="112"/>
      <c r="K8" s="112"/>
      <c r="L8" s="113"/>
      <c r="M8" s="32">
        <f>IFERROR(ROUNDDOWN((H44+J44)/(G44+I44+K44+L44)*100,2),)</f>
        <v>0</v>
      </c>
      <c r="N8" s="86" t="s">
        <v>40</v>
      </c>
      <c r="O8" s="87"/>
    </row>
    <row r="9" spans="1:15" ht="19.5" customHeight="1" thickBot="1" x14ac:dyDescent="0.3">
      <c r="A9" s="88" t="s">
        <v>41</v>
      </c>
      <c r="B9" s="89"/>
      <c r="C9" s="100"/>
      <c r="D9" s="100"/>
      <c r="E9" s="100"/>
      <c r="F9" s="100"/>
      <c r="G9" s="100"/>
      <c r="H9" s="100"/>
      <c r="I9" s="100"/>
      <c r="J9" s="100"/>
      <c r="K9" s="101"/>
      <c r="L9" s="53"/>
      <c r="M9" s="32">
        <f>IFERROR(ROUNDDOWN(C44-K44-L44,2),)</f>
        <v>0</v>
      </c>
      <c r="N9" s="86" t="s">
        <v>42</v>
      </c>
      <c r="O9" s="87"/>
    </row>
    <row r="10" spans="1:15" ht="19.5" customHeight="1" thickBot="1" x14ac:dyDescent="0.3"/>
    <row r="11" spans="1:15" ht="19.5" customHeight="1" thickBot="1" x14ac:dyDescent="0.3">
      <c r="A11" s="88" t="s">
        <v>43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90"/>
    </row>
    <row r="12" spans="1:15" ht="30.75" thickBot="1" x14ac:dyDescent="0.3">
      <c r="A12" s="33" t="s">
        <v>44</v>
      </c>
      <c r="B12" s="33" t="s">
        <v>17</v>
      </c>
      <c r="C12" s="34" t="s">
        <v>45</v>
      </c>
      <c r="D12" s="35" t="s">
        <v>46</v>
      </c>
      <c r="E12" s="91" t="s">
        <v>18</v>
      </c>
      <c r="F12" s="92"/>
      <c r="G12" s="36" t="s">
        <v>21</v>
      </c>
      <c r="H12" s="35" t="s">
        <v>22</v>
      </c>
      <c r="I12" s="35" t="s">
        <v>23</v>
      </c>
      <c r="J12" s="35" t="s">
        <v>24</v>
      </c>
      <c r="K12" s="35" t="s">
        <v>25</v>
      </c>
      <c r="L12" s="35" t="s">
        <v>26</v>
      </c>
      <c r="M12" s="35" t="s">
        <v>9</v>
      </c>
      <c r="N12" s="35" t="s">
        <v>27</v>
      </c>
      <c r="O12" s="35" t="s">
        <v>11</v>
      </c>
    </row>
    <row r="13" spans="1:15" x14ac:dyDescent="0.25">
      <c r="A13" s="9"/>
      <c r="B13" s="13"/>
      <c r="C13" s="25"/>
      <c r="D13" s="20" cm="1">
        <f t="array" ref="D13">INDEX(Table1[Product / Ingredient Code],MATCH(A13&amp;B13,Table1[Product / Ingredient Name]&amp;Table1[Supplier Name],0))</f>
        <v>0</v>
      </c>
      <c r="E13" s="85" cm="1">
        <f t="array" ref="E13">INDEX(Table1[INCI Name],MATCH(A13&amp;B13,Table1[Product / Ingredient Name]&amp;Table1[Supplier Name],0))</f>
        <v>0</v>
      </c>
      <c r="F13" s="85"/>
      <c r="G13" s="38" cm="1">
        <f t="array" ref="G13">INDEX(Table1[% PPAI],MATCH(A13&amp;B13,Table1[Product / Ingredient Name]&amp;Table1[Supplier Name],0))*C13/100</f>
        <v>0</v>
      </c>
      <c r="H13" s="39" cm="1">
        <f t="array" ref="H13">INDEX(Table1[% ORG PPAI],MATCH(A13&amp;B13,Table1[Product / Ingredient Name]&amp;Table1[Supplier Name],0))*C13/100</f>
        <v>0</v>
      </c>
      <c r="I13" s="39" cm="1">
        <f t="array" ref="I13">INDEX(Table1[% CPAI],MATCH(A13&amp;B13,Table1[Product / Ingredient Name]&amp;Table1[Supplier Name],0))*C13/100</f>
        <v>0</v>
      </c>
      <c r="J13" s="39" cm="1">
        <f t="array" ref="J13">INDEX(Table1[% ORG CPAI],MATCH(A13&amp;B13,Table1[Product / Ingredient Name]&amp;Table1[Supplier Name],0))*C13/100</f>
        <v>0</v>
      </c>
      <c r="K13" s="39" cm="1">
        <f t="array" ref="K13">INDEX(Table1[% PeMo],MATCH(A13&amp;B13,Table1[Product / Ingredient Name]&amp;Table1[Supplier Name],0))*C13/100</f>
        <v>0</v>
      </c>
      <c r="L13" s="39" cm="1">
        <f t="array" ref="L13">INDEX(Table1[% NNI],MATCH(A13&amp;B13,Table1[Product / Ingredient Name]&amp;Table1[Supplier Name],0))*C13/100</f>
        <v>0</v>
      </c>
      <c r="M13" s="37" cm="1">
        <f t="array" ref="M13">INDEX(Table1[Approved?],MATCH(A13&amp;B13,Table1[Product / Ingredient Name]&amp;Table1[Supplier Name],0))</f>
        <v>0</v>
      </c>
      <c r="N13" s="37" cm="1">
        <f t="array" ref="N13">INDEX(Table1[Restriction],MATCH(A13&amp;B13,Table1[Product / Ingredient Name]&amp;Table1[Supplier Name],0))</f>
        <v>0</v>
      </c>
      <c r="O13" s="10" cm="1">
        <f t="array" ref="O13">INDEX(Table1[Comments],MATCH(A13&amp;B13,Table1[Product / Ingredient Name]&amp;Table1[Supplier Name],0))</f>
        <v>0</v>
      </c>
    </row>
    <row r="14" spans="1:15" x14ac:dyDescent="0.25">
      <c r="A14" s="4"/>
      <c r="B14" s="1"/>
      <c r="C14" s="26"/>
      <c r="D14" s="21" cm="1">
        <f t="array" ref="D14">INDEX(Table1[Product / Ingredient Code],MATCH(A14&amp;B14,Table1[Product / Ingredient Name]&amp;Table1[Supplier Name],0))</f>
        <v>0</v>
      </c>
      <c r="E14" s="82" cm="1">
        <f t="array" ref="E14">INDEX(Table1[INCI Name],MATCH(A14&amp;B14,Table1[Product / Ingredient Name]&amp;Table1[Supplier Name],0))</f>
        <v>0</v>
      </c>
      <c r="F14" s="82"/>
      <c r="G14" s="41" cm="1">
        <f t="array" ref="G14">INDEX(Table1[% PPAI],MATCH(A14&amp;B14,Table1[Product / Ingredient Name]&amp;Table1[Supplier Name],0))*C14/100</f>
        <v>0</v>
      </c>
      <c r="H14" s="42" cm="1">
        <f t="array" ref="H14">INDEX(Table1[% ORG PPAI],MATCH(A14&amp;B14,Table1[Product / Ingredient Name]&amp;Table1[Supplier Name],0))*C14/100</f>
        <v>0</v>
      </c>
      <c r="I14" s="42" cm="1">
        <f t="array" ref="I14">INDEX(Table1[% CPAI],MATCH(A14&amp;B14,Table1[Product / Ingredient Name]&amp;Table1[Supplier Name],0))*C14/100</f>
        <v>0</v>
      </c>
      <c r="J14" s="42" cm="1">
        <f t="array" ref="J14">INDEX(Table1[% ORG CPAI],MATCH(A14&amp;B14,Table1[Product / Ingredient Name]&amp;Table1[Supplier Name],0))*C14/100</f>
        <v>0</v>
      </c>
      <c r="K14" s="42" cm="1">
        <f t="array" ref="K14">INDEX(Table1[% PeMo],MATCH(A14&amp;B14,Table1[Product / Ingredient Name]&amp;Table1[Supplier Name],0))*C14/100</f>
        <v>0</v>
      </c>
      <c r="L14" s="42" cm="1">
        <f t="array" ref="L14">INDEX(Table1[% NNI],MATCH(A14&amp;B14,Table1[Product / Ingredient Name]&amp;Table1[Supplier Name],0))*C14/100</f>
        <v>0</v>
      </c>
      <c r="M14" s="40" cm="1">
        <f t="array" ref="M14">INDEX(Table1[Approved?],MATCH(A14&amp;B14,Table1[Product / Ingredient Name]&amp;Table1[Supplier Name],0))</f>
        <v>0</v>
      </c>
      <c r="N14" s="40" cm="1">
        <f t="array" ref="N14">INDEX(Table1[Restriction],MATCH(A14&amp;B14,Table1[Product / Ingredient Name]&amp;Table1[Supplier Name],0))</f>
        <v>0</v>
      </c>
      <c r="O14" s="11" cm="1">
        <f t="array" ref="O14">INDEX(Table1[Comments],MATCH(A14&amp;B14,Table1[Product / Ingredient Name]&amp;Table1[Supplier Name],0))</f>
        <v>0</v>
      </c>
    </row>
    <row r="15" spans="1:15" x14ac:dyDescent="0.25">
      <c r="A15" s="4"/>
      <c r="B15" s="1"/>
      <c r="C15" s="26"/>
      <c r="D15" s="21" cm="1">
        <f t="array" ref="D15">INDEX(Table1[Product / Ingredient Code],MATCH(A15&amp;B15,Table1[Product / Ingredient Name]&amp;Table1[Supplier Name],0))</f>
        <v>0</v>
      </c>
      <c r="E15" s="82" cm="1">
        <f t="array" ref="E15">INDEX(Table1[INCI Name],MATCH(A15&amp;B15,Table1[Product / Ingredient Name]&amp;Table1[Supplier Name],0))</f>
        <v>0</v>
      </c>
      <c r="F15" s="82"/>
      <c r="G15" s="41" cm="1">
        <f t="array" ref="G15">INDEX(Table1[% PPAI],MATCH(A15&amp;B15,Table1[Product / Ingredient Name]&amp;Table1[Supplier Name],0))*C15/100</f>
        <v>0</v>
      </c>
      <c r="H15" s="42" cm="1">
        <f t="array" ref="H15">INDEX(Table1[% ORG PPAI],MATCH(A15&amp;B15,Table1[Product / Ingredient Name]&amp;Table1[Supplier Name],0))*C15/100</f>
        <v>0</v>
      </c>
      <c r="I15" s="42" cm="1">
        <f t="array" ref="I15">INDEX(Table1[% CPAI],MATCH(A15&amp;B15,Table1[Product / Ingredient Name]&amp;Table1[Supplier Name],0))*C15/100</f>
        <v>0</v>
      </c>
      <c r="J15" s="42" cm="1">
        <f t="array" ref="J15">INDEX(Table1[% ORG CPAI],MATCH(A15&amp;B15,Table1[Product / Ingredient Name]&amp;Table1[Supplier Name],0))*C15/100</f>
        <v>0</v>
      </c>
      <c r="K15" s="42" cm="1">
        <f t="array" ref="K15">INDEX(Table1[% PeMo],MATCH(A15&amp;B15,Table1[Product / Ingredient Name]&amp;Table1[Supplier Name],0))*C15/100</f>
        <v>0</v>
      </c>
      <c r="L15" s="42" cm="1">
        <f t="array" ref="L15">INDEX(Table1[% NNI],MATCH(A15&amp;B15,Table1[Product / Ingredient Name]&amp;Table1[Supplier Name],0))*C15/100</f>
        <v>0</v>
      </c>
      <c r="M15" s="40" cm="1">
        <f t="array" ref="M15">INDEX(Table1[Approved?],MATCH(A15&amp;B15,Table1[Product / Ingredient Name]&amp;Table1[Supplier Name],0))</f>
        <v>0</v>
      </c>
      <c r="N15" s="40" cm="1">
        <f t="array" ref="N15">INDEX(Table1[Restriction],MATCH(A15&amp;B15,Table1[Product / Ingredient Name]&amp;Table1[Supplier Name],0))</f>
        <v>0</v>
      </c>
      <c r="O15" s="11" cm="1">
        <f t="array" ref="O15">INDEX(Table1[Comments],MATCH(A15&amp;B15,Table1[Product / Ingredient Name]&amp;Table1[Supplier Name],0))</f>
        <v>0</v>
      </c>
    </row>
    <row r="16" spans="1:15" x14ac:dyDescent="0.25">
      <c r="A16" s="4"/>
      <c r="B16" s="1"/>
      <c r="C16" s="26"/>
      <c r="D16" s="21" cm="1">
        <f t="array" ref="D16">INDEX(Table1[Product / Ingredient Code],MATCH(A16&amp;B16,Table1[Product / Ingredient Name]&amp;Table1[Supplier Name],0))</f>
        <v>0</v>
      </c>
      <c r="E16" s="82" cm="1">
        <f t="array" ref="E16">INDEX(Table1[INCI Name],MATCH(A16&amp;B16,Table1[Product / Ingredient Name]&amp;Table1[Supplier Name],0))</f>
        <v>0</v>
      </c>
      <c r="F16" s="82"/>
      <c r="G16" s="41" cm="1">
        <f t="array" ref="G16">INDEX(Table1[% PPAI],MATCH(A16&amp;B16,Table1[Product / Ingredient Name]&amp;Table1[Supplier Name],0))*C16/100</f>
        <v>0</v>
      </c>
      <c r="H16" s="42" cm="1">
        <f t="array" ref="H16">INDEX(Table1[% ORG PPAI],MATCH(A16&amp;B16,Table1[Product / Ingredient Name]&amp;Table1[Supplier Name],0))*C16/100</f>
        <v>0</v>
      </c>
      <c r="I16" s="42" cm="1">
        <f t="array" ref="I16">INDEX(Table1[% CPAI],MATCH(A16&amp;B16,Table1[Product / Ingredient Name]&amp;Table1[Supplier Name],0))*C16/100</f>
        <v>0</v>
      </c>
      <c r="J16" s="42" cm="1">
        <f t="array" ref="J16">INDEX(Table1[% ORG CPAI],MATCH(A16&amp;B16,Table1[Product / Ingredient Name]&amp;Table1[Supplier Name],0))*C16/100</f>
        <v>0</v>
      </c>
      <c r="K16" s="42" cm="1">
        <f t="array" ref="K16">INDEX(Table1[% PeMo],MATCH(A16&amp;B16,Table1[Product / Ingredient Name]&amp;Table1[Supplier Name],0))*C16/100</f>
        <v>0</v>
      </c>
      <c r="L16" s="42" cm="1">
        <f t="array" ref="L16">INDEX(Table1[% NNI],MATCH(A16&amp;B16,Table1[Product / Ingredient Name]&amp;Table1[Supplier Name],0))*C16/100</f>
        <v>0</v>
      </c>
      <c r="M16" s="40" cm="1">
        <f t="array" ref="M16">INDEX(Table1[Approved?],MATCH(A16&amp;B16,Table1[Product / Ingredient Name]&amp;Table1[Supplier Name],0))</f>
        <v>0</v>
      </c>
      <c r="N16" s="40" cm="1">
        <f t="array" ref="N16">INDEX(Table1[Restriction],MATCH(A16&amp;B16,Table1[Product / Ingredient Name]&amp;Table1[Supplier Name],0))</f>
        <v>0</v>
      </c>
      <c r="O16" s="11" cm="1">
        <f t="array" ref="O16">INDEX(Table1[Comments],MATCH(A16&amp;B16,Table1[Product / Ingredient Name]&amp;Table1[Supplier Name],0))</f>
        <v>0</v>
      </c>
    </row>
    <row r="17" spans="1:15" x14ac:dyDescent="0.25">
      <c r="A17" s="4"/>
      <c r="B17" s="1"/>
      <c r="C17" s="26"/>
      <c r="D17" s="21" cm="1">
        <f t="array" ref="D17">INDEX(Table1[Product / Ingredient Code],MATCH(A17&amp;B17,Table1[Product / Ingredient Name]&amp;Table1[Supplier Name],0))</f>
        <v>0</v>
      </c>
      <c r="E17" s="82" cm="1">
        <f t="array" ref="E17">INDEX(Table1[INCI Name],MATCH(A17&amp;B17,Table1[Product / Ingredient Name]&amp;Table1[Supplier Name],0))</f>
        <v>0</v>
      </c>
      <c r="F17" s="82"/>
      <c r="G17" s="41" cm="1">
        <f t="array" ref="G17">INDEX(Table1[% PPAI],MATCH(A17&amp;B17,Table1[Product / Ingredient Name]&amp;Table1[Supplier Name],0))*C17/100</f>
        <v>0</v>
      </c>
      <c r="H17" s="42" cm="1">
        <f t="array" ref="H17">INDEX(Table1[% ORG PPAI],MATCH(A17&amp;B17,Table1[Product / Ingredient Name]&amp;Table1[Supplier Name],0))*C17/100</f>
        <v>0</v>
      </c>
      <c r="I17" s="42" cm="1">
        <f t="array" ref="I17">INDEX(Table1[% CPAI],MATCH(A17&amp;B17,Table1[Product / Ingredient Name]&amp;Table1[Supplier Name],0))*C17/100</f>
        <v>0</v>
      </c>
      <c r="J17" s="42" cm="1">
        <f t="array" ref="J17">INDEX(Table1[% ORG CPAI],MATCH(A17&amp;B17,Table1[Product / Ingredient Name]&amp;Table1[Supplier Name],0))*C17/100</f>
        <v>0</v>
      </c>
      <c r="K17" s="42" cm="1">
        <f t="array" ref="K17">INDEX(Table1[% PeMo],MATCH(A17&amp;B17,Table1[Product / Ingredient Name]&amp;Table1[Supplier Name],0))*C17/100</f>
        <v>0</v>
      </c>
      <c r="L17" s="42" cm="1">
        <f t="array" ref="L17">INDEX(Table1[% NNI],MATCH(A17&amp;B17,Table1[Product / Ingredient Name]&amp;Table1[Supplier Name],0))*C17/100</f>
        <v>0</v>
      </c>
      <c r="M17" s="40" cm="1">
        <f t="array" ref="M17">INDEX(Table1[Approved?],MATCH(A17&amp;B17,Table1[Product / Ingredient Name]&amp;Table1[Supplier Name],0))</f>
        <v>0</v>
      </c>
      <c r="N17" s="40" cm="1">
        <f t="array" ref="N17">INDEX(Table1[Restriction],MATCH(A17&amp;B17,Table1[Product / Ingredient Name]&amp;Table1[Supplier Name],0))</f>
        <v>0</v>
      </c>
      <c r="O17" s="11" cm="1">
        <f t="array" ref="O17">INDEX(Table1[Comments],MATCH(A17&amp;B17,Table1[Product / Ingredient Name]&amp;Table1[Supplier Name],0))</f>
        <v>0</v>
      </c>
    </row>
    <row r="18" spans="1:15" x14ac:dyDescent="0.25">
      <c r="A18" s="4"/>
      <c r="B18" s="1"/>
      <c r="C18" s="26"/>
      <c r="D18" s="21" cm="1">
        <f t="array" ref="D18">INDEX(Table1[Product / Ingredient Code],MATCH(A18&amp;B18,Table1[Product / Ingredient Name]&amp;Table1[Supplier Name],0))</f>
        <v>0</v>
      </c>
      <c r="E18" s="82" cm="1">
        <f t="array" ref="E18">INDEX(Table1[INCI Name],MATCH(A18&amp;B18,Table1[Product / Ingredient Name]&amp;Table1[Supplier Name],0))</f>
        <v>0</v>
      </c>
      <c r="F18" s="82"/>
      <c r="G18" s="41" cm="1">
        <f t="array" ref="G18">INDEX(Table1[% PPAI],MATCH(A18&amp;B18,Table1[Product / Ingredient Name]&amp;Table1[Supplier Name],0))*C18/100</f>
        <v>0</v>
      </c>
      <c r="H18" s="42" cm="1">
        <f t="array" ref="H18">INDEX(Table1[% ORG PPAI],MATCH(A18&amp;B18,Table1[Product / Ingredient Name]&amp;Table1[Supplier Name],0))*C18/100</f>
        <v>0</v>
      </c>
      <c r="I18" s="42" cm="1">
        <f t="array" ref="I18">INDEX(Table1[% CPAI],MATCH(A18&amp;B18,Table1[Product / Ingredient Name]&amp;Table1[Supplier Name],0))*C18/100</f>
        <v>0</v>
      </c>
      <c r="J18" s="42" cm="1">
        <f t="array" ref="J18">INDEX(Table1[% ORG CPAI],MATCH(A18&amp;B18,Table1[Product / Ingredient Name]&amp;Table1[Supplier Name],0))*C18/100</f>
        <v>0</v>
      </c>
      <c r="K18" s="42" cm="1">
        <f t="array" ref="K18">INDEX(Table1[% PeMo],MATCH(A18&amp;B18,Table1[Product / Ingredient Name]&amp;Table1[Supplier Name],0))*C18/100</f>
        <v>0</v>
      </c>
      <c r="L18" s="42" cm="1">
        <f t="array" ref="L18">INDEX(Table1[% NNI],MATCH(A18&amp;B18,Table1[Product / Ingredient Name]&amp;Table1[Supplier Name],0))*C18/100</f>
        <v>0</v>
      </c>
      <c r="M18" s="40" cm="1">
        <f t="array" ref="M18">INDEX(Table1[Approved?],MATCH(A18&amp;B18,Table1[Product / Ingredient Name]&amp;Table1[Supplier Name],0))</f>
        <v>0</v>
      </c>
      <c r="N18" s="40" cm="1">
        <f t="array" ref="N18">INDEX(Table1[Restriction],MATCH(A18&amp;B18,Table1[Product / Ingredient Name]&amp;Table1[Supplier Name],0))</f>
        <v>0</v>
      </c>
      <c r="O18" s="11" cm="1">
        <f t="array" ref="O18">INDEX(Table1[Comments],MATCH(A18&amp;B18,Table1[Product / Ingredient Name]&amp;Table1[Supplier Name],0))</f>
        <v>0</v>
      </c>
    </row>
    <row r="19" spans="1:15" x14ac:dyDescent="0.25">
      <c r="A19" s="4"/>
      <c r="B19" s="1"/>
      <c r="C19" s="26"/>
      <c r="D19" s="21" cm="1">
        <f t="array" ref="D19">INDEX(Table1[Product / Ingredient Code],MATCH(A19&amp;B19,Table1[Product / Ingredient Name]&amp;Table1[Supplier Name],0))</f>
        <v>0</v>
      </c>
      <c r="E19" s="82" cm="1">
        <f t="array" ref="E19">INDEX(Table1[INCI Name],MATCH(A19&amp;B19,Table1[Product / Ingredient Name]&amp;Table1[Supplier Name],0))</f>
        <v>0</v>
      </c>
      <c r="F19" s="82"/>
      <c r="G19" s="41" cm="1">
        <f t="array" ref="G19">INDEX(Table1[% PPAI],MATCH(A19&amp;B19,Table1[Product / Ingredient Name]&amp;Table1[Supplier Name],0))*C19/100</f>
        <v>0</v>
      </c>
      <c r="H19" s="42" cm="1">
        <f t="array" ref="H19">INDEX(Table1[% ORG PPAI],MATCH(A19&amp;B19,Table1[Product / Ingredient Name]&amp;Table1[Supplier Name],0))*C19/100</f>
        <v>0</v>
      </c>
      <c r="I19" s="42" cm="1">
        <f t="array" ref="I19">INDEX(Table1[% CPAI],MATCH(A19&amp;B19,Table1[Product / Ingredient Name]&amp;Table1[Supplier Name],0))*C19/100</f>
        <v>0</v>
      </c>
      <c r="J19" s="42" cm="1">
        <f t="array" ref="J19">INDEX(Table1[% ORG CPAI],MATCH(A19&amp;B19,Table1[Product / Ingredient Name]&amp;Table1[Supplier Name],0))*C19/100</f>
        <v>0</v>
      </c>
      <c r="K19" s="42" cm="1">
        <f t="array" ref="K19">INDEX(Table1[% PeMo],MATCH(A19&amp;B19,Table1[Product / Ingredient Name]&amp;Table1[Supplier Name],0))*C19/100</f>
        <v>0</v>
      </c>
      <c r="L19" s="42" cm="1">
        <f t="array" ref="L19">INDEX(Table1[% NNI],MATCH(A19&amp;B19,Table1[Product / Ingredient Name]&amp;Table1[Supplier Name],0))*C19/100</f>
        <v>0</v>
      </c>
      <c r="M19" s="40" cm="1">
        <f t="array" ref="M19">INDEX(Table1[Approved?],MATCH(A19&amp;B19,Table1[Product / Ingredient Name]&amp;Table1[Supplier Name],0))</f>
        <v>0</v>
      </c>
      <c r="N19" s="40" cm="1">
        <f t="array" ref="N19">INDEX(Table1[Restriction],MATCH(A19&amp;B19,Table1[Product / Ingredient Name]&amp;Table1[Supplier Name],0))</f>
        <v>0</v>
      </c>
      <c r="O19" s="11" cm="1">
        <f t="array" ref="O19">INDEX(Table1[Comments],MATCH(A19&amp;B19,Table1[Product / Ingredient Name]&amp;Table1[Supplier Name],0))</f>
        <v>0</v>
      </c>
    </row>
    <row r="20" spans="1:15" x14ac:dyDescent="0.25">
      <c r="A20" s="4"/>
      <c r="B20" s="1"/>
      <c r="C20" s="26"/>
      <c r="D20" s="21" cm="1">
        <f t="array" ref="D20">INDEX(Table1[Product / Ingredient Code],MATCH(A20&amp;B20,Table1[Product / Ingredient Name]&amp;Table1[Supplier Name],0))</f>
        <v>0</v>
      </c>
      <c r="E20" s="82" cm="1">
        <f t="array" ref="E20">INDEX(Table1[INCI Name],MATCH(A20&amp;B20,Table1[Product / Ingredient Name]&amp;Table1[Supplier Name],0))</f>
        <v>0</v>
      </c>
      <c r="F20" s="82"/>
      <c r="G20" s="41" cm="1">
        <f t="array" ref="G20">INDEX(Table1[% PPAI],MATCH(A20&amp;B20,Table1[Product / Ingredient Name]&amp;Table1[Supplier Name],0))*C20/100</f>
        <v>0</v>
      </c>
      <c r="H20" s="42" cm="1">
        <f t="array" ref="H20">INDEX(Table1[% ORG PPAI],MATCH(A20&amp;B20,Table1[Product / Ingredient Name]&amp;Table1[Supplier Name],0))*C20/100</f>
        <v>0</v>
      </c>
      <c r="I20" s="42" cm="1">
        <f t="array" ref="I20">INDEX(Table1[% CPAI],MATCH(A20&amp;B20,Table1[Product / Ingredient Name]&amp;Table1[Supplier Name],0))*C20/100</f>
        <v>0</v>
      </c>
      <c r="J20" s="42" cm="1">
        <f t="array" ref="J20">INDEX(Table1[% ORG CPAI],MATCH(A20&amp;B20,Table1[Product / Ingredient Name]&amp;Table1[Supplier Name],0))*C20/100</f>
        <v>0</v>
      </c>
      <c r="K20" s="42" cm="1">
        <f t="array" ref="K20">INDEX(Table1[% PeMo],MATCH(A20&amp;B20,Table1[Product / Ingredient Name]&amp;Table1[Supplier Name],0))*C20/100</f>
        <v>0</v>
      </c>
      <c r="L20" s="42" cm="1">
        <f t="array" ref="L20">INDEX(Table1[% NNI],MATCH(A20&amp;B20,Table1[Product / Ingredient Name]&amp;Table1[Supplier Name],0))*C20/100</f>
        <v>0</v>
      </c>
      <c r="M20" s="40" cm="1">
        <f t="array" ref="M20">INDEX(Table1[Approved?],MATCH(A20&amp;B20,Table1[Product / Ingredient Name]&amp;Table1[Supplier Name],0))</f>
        <v>0</v>
      </c>
      <c r="N20" s="40" cm="1">
        <f t="array" ref="N20">INDEX(Table1[Restriction],MATCH(A20&amp;B20,Table1[Product / Ingredient Name]&amp;Table1[Supplier Name],0))</f>
        <v>0</v>
      </c>
      <c r="O20" s="11" cm="1">
        <f t="array" ref="O20">INDEX(Table1[Comments],MATCH(A20&amp;B20,Table1[Product / Ingredient Name]&amp;Table1[Supplier Name],0))</f>
        <v>0</v>
      </c>
    </row>
    <row r="21" spans="1:15" x14ac:dyDescent="0.25">
      <c r="A21" s="4"/>
      <c r="B21" s="1"/>
      <c r="C21" s="26"/>
      <c r="D21" s="21" cm="1">
        <f t="array" ref="D21">INDEX(Table1[Product / Ingredient Code],MATCH(A21&amp;B21,Table1[Product / Ingredient Name]&amp;Table1[Supplier Name],0))</f>
        <v>0</v>
      </c>
      <c r="E21" s="82" cm="1">
        <f t="array" ref="E21">INDEX(Table1[INCI Name],MATCH(A21&amp;B21,Table1[Product / Ingredient Name]&amp;Table1[Supplier Name],0))</f>
        <v>0</v>
      </c>
      <c r="F21" s="82"/>
      <c r="G21" s="41" cm="1">
        <f t="array" ref="G21">INDEX(Table1[% PPAI],MATCH(A21&amp;B21,Table1[Product / Ingredient Name]&amp;Table1[Supplier Name],0))*C21/100</f>
        <v>0</v>
      </c>
      <c r="H21" s="42" cm="1">
        <f t="array" ref="H21">INDEX(Table1[% ORG PPAI],MATCH(A21&amp;B21,Table1[Product / Ingredient Name]&amp;Table1[Supplier Name],0))*C21/100</f>
        <v>0</v>
      </c>
      <c r="I21" s="42" cm="1">
        <f t="array" ref="I21">INDEX(Table1[% CPAI],MATCH(A21&amp;B21,Table1[Product / Ingredient Name]&amp;Table1[Supplier Name],0))*C21/100</f>
        <v>0</v>
      </c>
      <c r="J21" s="42" cm="1">
        <f t="array" ref="J21">INDEX(Table1[% ORG CPAI],MATCH(A21&amp;B21,Table1[Product / Ingredient Name]&amp;Table1[Supplier Name],0))*C21/100</f>
        <v>0</v>
      </c>
      <c r="K21" s="42" cm="1">
        <f t="array" ref="K21">INDEX(Table1[% PeMo],MATCH(A21&amp;B21,Table1[Product / Ingredient Name]&amp;Table1[Supplier Name],0))*C21/100</f>
        <v>0</v>
      </c>
      <c r="L21" s="42" cm="1">
        <f t="array" ref="L21">INDEX(Table1[% NNI],MATCH(A21&amp;B21,Table1[Product / Ingredient Name]&amp;Table1[Supplier Name],0))*C21/100</f>
        <v>0</v>
      </c>
      <c r="M21" s="40" cm="1">
        <f t="array" ref="M21">INDEX(Table1[Approved?],MATCH(A21&amp;B21,Table1[Product / Ingredient Name]&amp;Table1[Supplier Name],0))</f>
        <v>0</v>
      </c>
      <c r="N21" s="40" cm="1">
        <f t="array" ref="N21">INDEX(Table1[Restriction],MATCH(A21&amp;B21,Table1[Product / Ingredient Name]&amp;Table1[Supplier Name],0))</f>
        <v>0</v>
      </c>
      <c r="O21" s="11" cm="1">
        <f t="array" ref="O21">INDEX(Table1[Comments],MATCH(A21&amp;B21,Table1[Product / Ingredient Name]&amp;Table1[Supplier Name],0))</f>
        <v>0</v>
      </c>
    </row>
    <row r="22" spans="1:15" x14ac:dyDescent="0.25">
      <c r="A22" s="4"/>
      <c r="B22" s="1"/>
      <c r="C22" s="26"/>
      <c r="D22" s="21" cm="1">
        <f t="array" ref="D22">INDEX(Table1[Product / Ingredient Code],MATCH(A22&amp;B22,Table1[Product / Ingredient Name]&amp;Table1[Supplier Name],0))</f>
        <v>0</v>
      </c>
      <c r="E22" s="82" cm="1">
        <f t="array" ref="E22">INDEX(Table1[INCI Name],MATCH(A22&amp;B22,Table1[Product / Ingredient Name]&amp;Table1[Supplier Name],0))</f>
        <v>0</v>
      </c>
      <c r="F22" s="82"/>
      <c r="G22" s="41" cm="1">
        <f t="array" ref="G22">INDEX(Table1[% PPAI],MATCH(A22&amp;B22,Table1[Product / Ingredient Name]&amp;Table1[Supplier Name],0))*C22/100</f>
        <v>0</v>
      </c>
      <c r="H22" s="42" cm="1">
        <f t="array" ref="H22">INDEX(Table1[% ORG PPAI],MATCH(A22&amp;B22,Table1[Product / Ingredient Name]&amp;Table1[Supplier Name],0))*C22/100</f>
        <v>0</v>
      </c>
      <c r="I22" s="42" cm="1">
        <f t="array" ref="I22">INDEX(Table1[% CPAI],MATCH(A22&amp;B22,Table1[Product / Ingredient Name]&amp;Table1[Supplier Name],0))*C22/100</f>
        <v>0</v>
      </c>
      <c r="J22" s="42" cm="1">
        <f t="array" ref="J22">INDEX(Table1[% ORG CPAI],MATCH(A22&amp;B22,Table1[Product / Ingredient Name]&amp;Table1[Supplier Name],0))*C22/100</f>
        <v>0</v>
      </c>
      <c r="K22" s="42" cm="1">
        <f t="array" ref="K22">INDEX(Table1[% PeMo],MATCH(A22&amp;B22,Table1[Product / Ingredient Name]&amp;Table1[Supplier Name],0))*C22/100</f>
        <v>0</v>
      </c>
      <c r="L22" s="42" cm="1">
        <f t="array" ref="L22">INDEX(Table1[% NNI],MATCH(A22&amp;B22,Table1[Product / Ingredient Name]&amp;Table1[Supplier Name],0))*C22/100</f>
        <v>0</v>
      </c>
      <c r="M22" s="40" cm="1">
        <f t="array" ref="M22">INDEX(Table1[Approved?],MATCH(A22&amp;B22,Table1[Product / Ingredient Name]&amp;Table1[Supplier Name],0))</f>
        <v>0</v>
      </c>
      <c r="N22" s="40" cm="1">
        <f t="array" ref="N22">INDEX(Table1[Restriction],MATCH(A22&amp;B22,Table1[Product / Ingredient Name]&amp;Table1[Supplier Name],0))</f>
        <v>0</v>
      </c>
      <c r="O22" s="11" cm="1">
        <f t="array" ref="O22">INDEX(Table1[Comments],MATCH(A22&amp;B22,Table1[Product / Ingredient Name]&amp;Table1[Supplier Name],0))</f>
        <v>0</v>
      </c>
    </row>
    <row r="23" spans="1:15" x14ac:dyDescent="0.25">
      <c r="A23" s="4"/>
      <c r="B23" s="1"/>
      <c r="C23" s="26"/>
      <c r="D23" s="21" cm="1">
        <f t="array" ref="D23">INDEX(Table1[Product / Ingredient Code],MATCH(A23&amp;B23,Table1[Product / Ingredient Name]&amp;Table1[Supplier Name],0))</f>
        <v>0</v>
      </c>
      <c r="E23" s="82" cm="1">
        <f t="array" ref="E23">INDEX(Table1[INCI Name],MATCH(A23&amp;B23,Table1[Product / Ingredient Name]&amp;Table1[Supplier Name],0))</f>
        <v>0</v>
      </c>
      <c r="F23" s="82"/>
      <c r="G23" s="41" cm="1">
        <f t="array" ref="G23">INDEX(Table1[% PPAI],MATCH(A23&amp;B23,Table1[Product / Ingredient Name]&amp;Table1[Supplier Name],0))*C23/100</f>
        <v>0</v>
      </c>
      <c r="H23" s="42" cm="1">
        <f t="array" ref="H23">INDEX(Table1[% ORG PPAI],MATCH(A23&amp;B23,Table1[Product / Ingredient Name]&amp;Table1[Supplier Name],0))*C23/100</f>
        <v>0</v>
      </c>
      <c r="I23" s="42" cm="1">
        <f t="array" ref="I23">INDEX(Table1[% CPAI],MATCH(A23&amp;B23,Table1[Product / Ingredient Name]&amp;Table1[Supplier Name],0))*C23/100</f>
        <v>0</v>
      </c>
      <c r="J23" s="42" cm="1">
        <f t="array" ref="J23">INDEX(Table1[% ORG CPAI],MATCH(A23&amp;B23,Table1[Product / Ingredient Name]&amp;Table1[Supplier Name],0))*C23/100</f>
        <v>0</v>
      </c>
      <c r="K23" s="42" cm="1">
        <f t="array" ref="K23">INDEX(Table1[% PeMo],MATCH(A23&amp;B23,Table1[Product / Ingredient Name]&amp;Table1[Supplier Name],0))*C23/100</f>
        <v>0</v>
      </c>
      <c r="L23" s="42" cm="1">
        <f t="array" ref="L23">INDEX(Table1[% NNI],MATCH(A23&amp;B23,Table1[Product / Ingredient Name]&amp;Table1[Supplier Name],0))*C23/100</f>
        <v>0</v>
      </c>
      <c r="M23" s="40" cm="1">
        <f t="array" ref="M23">INDEX(Table1[Approved?],MATCH(A23&amp;B23,Table1[Product / Ingredient Name]&amp;Table1[Supplier Name],0))</f>
        <v>0</v>
      </c>
      <c r="N23" s="40" cm="1">
        <f t="array" ref="N23">INDEX(Table1[Restriction],MATCH(A23&amp;B23,Table1[Product / Ingredient Name]&amp;Table1[Supplier Name],0))</f>
        <v>0</v>
      </c>
      <c r="O23" s="11" cm="1">
        <f t="array" ref="O23">INDEX(Table1[Comments],MATCH(A23&amp;B23,Table1[Product / Ingredient Name]&amp;Table1[Supplier Name],0))</f>
        <v>0</v>
      </c>
    </row>
    <row r="24" spans="1:15" x14ac:dyDescent="0.25">
      <c r="A24" s="4"/>
      <c r="B24" s="1"/>
      <c r="C24" s="26"/>
      <c r="D24" s="21" cm="1">
        <f t="array" ref="D24">INDEX(Table1[Product / Ingredient Code],MATCH(A24&amp;B24,Table1[Product / Ingredient Name]&amp;Table1[Supplier Name],0))</f>
        <v>0</v>
      </c>
      <c r="E24" s="82" cm="1">
        <f t="array" ref="E24">INDEX(Table1[INCI Name],MATCH(A24&amp;B24,Table1[Product / Ingredient Name]&amp;Table1[Supplier Name],0))</f>
        <v>0</v>
      </c>
      <c r="F24" s="82"/>
      <c r="G24" s="41" cm="1">
        <f t="array" ref="G24">INDEX(Table1[% PPAI],MATCH(A24&amp;B24,Table1[Product / Ingredient Name]&amp;Table1[Supplier Name],0))*C24/100</f>
        <v>0</v>
      </c>
      <c r="H24" s="42" cm="1">
        <f t="array" ref="H24">INDEX(Table1[% ORG PPAI],MATCH(A24&amp;B24,Table1[Product / Ingredient Name]&amp;Table1[Supplier Name],0))*C24/100</f>
        <v>0</v>
      </c>
      <c r="I24" s="42" cm="1">
        <f t="array" ref="I24">INDEX(Table1[% CPAI],MATCH(A24&amp;B24,Table1[Product / Ingredient Name]&amp;Table1[Supplier Name],0))*C24/100</f>
        <v>0</v>
      </c>
      <c r="J24" s="42" cm="1">
        <f t="array" ref="J24">INDEX(Table1[% ORG CPAI],MATCH(A24&amp;B24,Table1[Product / Ingredient Name]&amp;Table1[Supplier Name],0))*C24/100</f>
        <v>0</v>
      </c>
      <c r="K24" s="42" cm="1">
        <f t="array" ref="K24">INDEX(Table1[% PeMo],MATCH(A24&amp;B24,Table1[Product / Ingredient Name]&amp;Table1[Supplier Name],0))*C24/100</f>
        <v>0</v>
      </c>
      <c r="L24" s="42" cm="1">
        <f t="array" ref="L24">INDEX(Table1[% NNI],MATCH(A24&amp;B24,Table1[Product / Ingredient Name]&amp;Table1[Supplier Name],0))*C24/100</f>
        <v>0</v>
      </c>
      <c r="M24" s="40" cm="1">
        <f t="array" ref="M24">INDEX(Table1[Approved?],MATCH(A24&amp;B24,Table1[Product / Ingredient Name]&amp;Table1[Supplier Name],0))</f>
        <v>0</v>
      </c>
      <c r="N24" s="40" cm="1">
        <f t="array" ref="N24">INDEX(Table1[Restriction],MATCH(A24&amp;B24,Table1[Product / Ingredient Name]&amp;Table1[Supplier Name],0))</f>
        <v>0</v>
      </c>
      <c r="O24" s="11" cm="1">
        <f t="array" ref="O24">INDEX(Table1[Comments],MATCH(A24&amp;B24,Table1[Product / Ingredient Name]&amp;Table1[Supplier Name],0))</f>
        <v>0</v>
      </c>
    </row>
    <row r="25" spans="1:15" x14ac:dyDescent="0.25">
      <c r="A25" s="4"/>
      <c r="B25" s="1"/>
      <c r="C25" s="26"/>
      <c r="D25" s="21" cm="1">
        <f t="array" ref="D25">INDEX(Table1[Product / Ingredient Code],MATCH(A25&amp;B25,Table1[Product / Ingredient Name]&amp;Table1[Supplier Name],0))</f>
        <v>0</v>
      </c>
      <c r="E25" s="82" cm="1">
        <f t="array" ref="E25">INDEX(Table1[INCI Name],MATCH(A25&amp;B25,Table1[Product / Ingredient Name]&amp;Table1[Supplier Name],0))</f>
        <v>0</v>
      </c>
      <c r="F25" s="82"/>
      <c r="G25" s="41" cm="1">
        <f t="array" ref="G25">INDEX(Table1[% PPAI],MATCH(A25&amp;B25,Table1[Product / Ingredient Name]&amp;Table1[Supplier Name],0))*C25/100</f>
        <v>0</v>
      </c>
      <c r="H25" s="42" cm="1">
        <f t="array" ref="H25">INDEX(Table1[% ORG PPAI],MATCH(A25&amp;B25,Table1[Product / Ingredient Name]&amp;Table1[Supplier Name],0))*C25/100</f>
        <v>0</v>
      </c>
      <c r="I25" s="42" cm="1">
        <f t="array" ref="I25">INDEX(Table1[% CPAI],MATCH(A25&amp;B25,Table1[Product / Ingredient Name]&amp;Table1[Supplier Name],0))*C25/100</f>
        <v>0</v>
      </c>
      <c r="J25" s="42" cm="1">
        <f t="array" ref="J25">INDEX(Table1[% ORG CPAI],MATCH(A25&amp;B25,Table1[Product / Ingredient Name]&amp;Table1[Supplier Name],0))*C25/100</f>
        <v>0</v>
      </c>
      <c r="K25" s="42" cm="1">
        <f t="array" ref="K25">INDEX(Table1[% PeMo],MATCH(A25&amp;B25,Table1[Product / Ingredient Name]&amp;Table1[Supplier Name],0))*C25/100</f>
        <v>0</v>
      </c>
      <c r="L25" s="42" cm="1">
        <f t="array" ref="L25">INDEX(Table1[% NNI],MATCH(A25&amp;B25,Table1[Product / Ingredient Name]&amp;Table1[Supplier Name],0))*C25/100</f>
        <v>0</v>
      </c>
      <c r="M25" s="40" cm="1">
        <f t="array" ref="M25">INDEX(Table1[Approved?],MATCH(A25&amp;B25,Table1[Product / Ingredient Name]&amp;Table1[Supplier Name],0))</f>
        <v>0</v>
      </c>
      <c r="N25" s="40" cm="1">
        <f t="array" ref="N25">INDEX(Table1[Restriction],MATCH(A25&amp;B25,Table1[Product / Ingredient Name]&amp;Table1[Supplier Name],0))</f>
        <v>0</v>
      </c>
      <c r="O25" s="11" cm="1">
        <f t="array" ref="O25">INDEX(Table1[Comments],MATCH(A25&amp;B25,Table1[Product / Ingredient Name]&amp;Table1[Supplier Name],0))</f>
        <v>0</v>
      </c>
    </row>
    <row r="26" spans="1:15" x14ac:dyDescent="0.25">
      <c r="A26" s="4"/>
      <c r="B26" s="1"/>
      <c r="C26" s="26"/>
      <c r="D26" s="21" cm="1">
        <f t="array" ref="D26">INDEX(Table1[Product / Ingredient Code],MATCH(A26&amp;B26,Table1[Product / Ingredient Name]&amp;Table1[Supplier Name],0))</f>
        <v>0</v>
      </c>
      <c r="E26" s="82" cm="1">
        <f t="array" ref="E26">INDEX(Table1[INCI Name],MATCH(A26&amp;B26,Table1[Product / Ingredient Name]&amp;Table1[Supplier Name],0))</f>
        <v>0</v>
      </c>
      <c r="F26" s="82"/>
      <c r="G26" s="41" cm="1">
        <f t="array" ref="G26">INDEX(Table1[% PPAI],MATCH(A26&amp;B26,Table1[Product / Ingredient Name]&amp;Table1[Supplier Name],0))*C26/100</f>
        <v>0</v>
      </c>
      <c r="H26" s="42" cm="1">
        <f t="array" ref="H26">INDEX(Table1[% ORG PPAI],MATCH(A26&amp;B26,Table1[Product / Ingredient Name]&amp;Table1[Supplier Name],0))*C26/100</f>
        <v>0</v>
      </c>
      <c r="I26" s="42" cm="1">
        <f t="array" ref="I26">INDEX(Table1[% CPAI],MATCH(A26&amp;B26,Table1[Product / Ingredient Name]&amp;Table1[Supplier Name],0))*C26/100</f>
        <v>0</v>
      </c>
      <c r="J26" s="42" cm="1">
        <f t="array" ref="J26">INDEX(Table1[% ORG CPAI],MATCH(A26&amp;B26,Table1[Product / Ingredient Name]&amp;Table1[Supplier Name],0))*C26/100</f>
        <v>0</v>
      </c>
      <c r="K26" s="42" cm="1">
        <f t="array" ref="K26">INDEX(Table1[% PeMo],MATCH(A26&amp;B26,Table1[Product / Ingredient Name]&amp;Table1[Supplier Name],0))*C26/100</f>
        <v>0</v>
      </c>
      <c r="L26" s="42" cm="1">
        <f t="array" ref="L26">INDEX(Table1[% NNI],MATCH(A26&amp;B26,Table1[Product / Ingredient Name]&amp;Table1[Supplier Name],0))*C26/100</f>
        <v>0</v>
      </c>
      <c r="M26" s="40" cm="1">
        <f t="array" ref="M26">INDEX(Table1[Approved?],MATCH(A26&amp;B26,Table1[Product / Ingredient Name]&amp;Table1[Supplier Name],0))</f>
        <v>0</v>
      </c>
      <c r="N26" s="40" cm="1">
        <f t="array" ref="N26">INDEX(Table1[Restriction],MATCH(A26&amp;B26,Table1[Product / Ingredient Name]&amp;Table1[Supplier Name],0))</f>
        <v>0</v>
      </c>
      <c r="O26" s="11" cm="1">
        <f t="array" ref="O26">INDEX(Table1[Comments],MATCH(A26&amp;B26,Table1[Product / Ingredient Name]&amp;Table1[Supplier Name],0))</f>
        <v>0</v>
      </c>
    </row>
    <row r="27" spans="1:15" x14ac:dyDescent="0.25">
      <c r="A27" s="4"/>
      <c r="B27" s="1"/>
      <c r="C27" s="26"/>
      <c r="D27" s="21" cm="1">
        <f t="array" ref="D27">INDEX(Table1[Product / Ingredient Code],MATCH(A27&amp;B27,Table1[Product / Ingredient Name]&amp;Table1[Supplier Name],0))</f>
        <v>0</v>
      </c>
      <c r="E27" s="82" cm="1">
        <f t="array" ref="E27">INDEX(Table1[INCI Name],MATCH(A27&amp;B27,Table1[Product / Ingredient Name]&amp;Table1[Supplier Name],0))</f>
        <v>0</v>
      </c>
      <c r="F27" s="82"/>
      <c r="G27" s="41" cm="1">
        <f t="array" ref="G27">INDEX(Table1[% PPAI],MATCH(A27&amp;B27,Table1[Product / Ingredient Name]&amp;Table1[Supplier Name],0))*C27/100</f>
        <v>0</v>
      </c>
      <c r="H27" s="42" cm="1">
        <f t="array" ref="H27">INDEX(Table1[% ORG PPAI],MATCH(A27&amp;B27,Table1[Product / Ingredient Name]&amp;Table1[Supplier Name],0))*C27/100</f>
        <v>0</v>
      </c>
      <c r="I27" s="42" cm="1">
        <f t="array" ref="I27">INDEX(Table1[% CPAI],MATCH(A27&amp;B27,Table1[Product / Ingredient Name]&amp;Table1[Supplier Name],0))*C27/100</f>
        <v>0</v>
      </c>
      <c r="J27" s="42" cm="1">
        <f t="array" ref="J27">INDEX(Table1[% ORG CPAI],MATCH(A27&amp;B27,Table1[Product / Ingredient Name]&amp;Table1[Supplier Name],0))*C27/100</f>
        <v>0</v>
      </c>
      <c r="K27" s="42" cm="1">
        <f t="array" ref="K27">INDEX(Table1[% PeMo],MATCH(A27&amp;B27,Table1[Product / Ingredient Name]&amp;Table1[Supplier Name],0))*C27/100</f>
        <v>0</v>
      </c>
      <c r="L27" s="42" cm="1">
        <f t="array" ref="L27">INDEX(Table1[% NNI],MATCH(A27&amp;B27,Table1[Product / Ingredient Name]&amp;Table1[Supplier Name],0))*C27/100</f>
        <v>0</v>
      </c>
      <c r="M27" s="40" cm="1">
        <f t="array" ref="M27">INDEX(Table1[Approved?],MATCH(A27&amp;B27,Table1[Product / Ingredient Name]&amp;Table1[Supplier Name],0))</f>
        <v>0</v>
      </c>
      <c r="N27" s="40" cm="1">
        <f t="array" ref="N27">INDEX(Table1[Restriction],MATCH(A27&amp;B27,Table1[Product / Ingredient Name]&amp;Table1[Supplier Name],0))</f>
        <v>0</v>
      </c>
      <c r="O27" s="11" cm="1">
        <f t="array" ref="O27">INDEX(Table1[Comments],MATCH(A27&amp;B27,Table1[Product / Ingredient Name]&amp;Table1[Supplier Name],0))</f>
        <v>0</v>
      </c>
    </row>
    <row r="28" spans="1:15" x14ac:dyDescent="0.25">
      <c r="A28" s="4"/>
      <c r="B28" s="1"/>
      <c r="C28" s="26"/>
      <c r="D28" s="21" cm="1">
        <f t="array" ref="D28">INDEX(Table1[Product / Ingredient Code],MATCH(A28&amp;B28,Table1[Product / Ingredient Name]&amp;Table1[Supplier Name],0))</f>
        <v>0</v>
      </c>
      <c r="E28" s="82" cm="1">
        <f t="array" ref="E28">INDEX(Table1[INCI Name],MATCH(A28&amp;B28,Table1[Product / Ingredient Name]&amp;Table1[Supplier Name],0))</f>
        <v>0</v>
      </c>
      <c r="F28" s="82"/>
      <c r="G28" s="41" cm="1">
        <f t="array" ref="G28">INDEX(Table1[% PPAI],MATCH(A28&amp;B28,Table1[Product / Ingredient Name]&amp;Table1[Supplier Name],0))*C28/100</f>
        <v>0</v>
      </c>
      <c r="H28" s="42" cm="1">
        <f t="array" ref="H28">INDEX(Table1[% ORG PPAI],MATCH(A28&amp;B28,Table1[Product / Ingredient Name]&amp;Table1[Supplier Name],0))*C28/100</f>
        <v>0</v>
      </c>
      <c r="I28" s="42" cm="1">
        <f t="array" ref="I28">INDEX(Table1[% CPAI],MATCH(A28&amp;B28,Table1[Product / Ingredient Name]&amp;Table1[Supplier Name],0))*C28/100</f>
        <v>0</v>
      </c>
      <c r="J28" s="42" cm="1">
        <f t="array" ref="J28">INDEX(Table1[% ORG CPAI],MATCH(A28&amp;B28,Table1[Product / Ingredient Name]&amp;Table1[Supplier Name],0))*C28/100</f>
        <v>0</v>
      </c>
      <c r="K28" s="42" cm="1">
        <f t="array" ref="K28">INDEX(Table1[% PeMo],MATCH(A28&amp;B28,Table1[Product / Ingredient Name]&amp;Table1[Supplier Name],0))*C28/100</f>
        <v>0</v>
      </c>
      <c r="L28" s="42" cm="1">
        <f t="array" ref="L28">INDEX(Table1[% NNI],MATCH(A28&amp;B28,Table1[Product / Ingredient Name]&amp;Table1[Supplier Name],0))*C28/100</f>
        <v>0</v>
      </c>
      <c r="M28" s="40" cm="1">
        <f t="array" ref="M28">INDEX(Table1[Approved?],MATCH(A28&amp;B28,Table1[Product / Ingredient Name]&amp;Table1[Supplier Name],0))</f>
        <v>0</v>
      </c>
      <c r="N28" s="40" cm="1">
        <f t="array" ref="N28">INDEX(Table1[Restriction],MATCH(A28&amp;B28,Table1[Product / Ingredient Name]&amp;Table1[Supplier Name],0))</f>
        <v>0</v>
      </c>
      <c r="O28" s="11" cm="1">
        <f t="array" ref="O28">INDEX(Table1[Comments],MATCH(A28&amp;B28,Table1[Product / Ingredient Name]&amp;Table1[Supplier Name],0))</f>
        <v>0</v>
      </c>
    </row>
    <row r="29" spans="1:15" x14ac:dyDescent="0.25">
      <c r="A29" s="4"/>
      <c r="B29" s="1"/>
      <c r="C29" s="26"/>
      <c r="D29" s="21" cm="1">
        <f t="array" ref="D29">INDEX(Table1[Product / Ingredient Code],MATCH(A29&amp;B29,Table1[Product / Ingredient Name]&amp;Table1[Supplier Name],0))</f>
        <v>0</v>
      </c>
      <c r="E29" s="82" cm="1">
        <f t="array" ref="E29">INDEX(Table1[INCI Name],MATCH(A29&amp;B29,Table1[Product / Ingredient Name]&amp;Table1[Supplier Name],0))</f>
        <v>0</v>
      </c>
      <c r="F29" s="82"/>
      <c r="G29" s="41" cm="1">
        <f t="array" ref="G29">INDEX(Table1[% PPAI],MATCH(A29&amp;B29,Table1[Product / Ingredient Name]&amp;Table1[Supplier Name],0))*C29/100</f>
        <v>0</v>
      </c>
      <c r="H29" s="42" cm="1">
        <f t="array" ref="H29">INDEX(Table1[% ORG PPAI],MATCH(A29&amp;B29,Table1[Product / Ingredient Name]&amp;Table1[Supplier Name],0))*C29/100</f>
        <v>0</v>
      </c>
      <c r="I29" s="42" cm="1">
        <f t="array" ref="I29">INDEX(Table1[% CPAI],MATCH(A29&amp;B29,Table1[Product / Ingredient Name]&amp;Table1[Supplier Name],0))*C29/100</f>
        <v>0</v>
      </c>
      <c r="J29" s="42" cm="1">
        <f t="array" ref="J29">INDEX(Table1[% ORG CPAI],MATCH(A29&amp;B29,Table1[Product / Ingredient Name]&amp;Table1[Supplier Name],0))*C29/100</f>
        <v>0</v>
      </c>
      <c r="K29" s="42" cm="1">
        <f t="array" ref="K29">INDEX(Table1[% PeMo],MATCH(A29&amp;B29,Table1[Product / Ingredient Name]&amp;Table1[Supplier Name],0))*C29/100</f>
        <v>0</v>
      </c>
      <c r="L29" s="42" cm="1">
        <f t="array" ref="L29">INDEX(Table1[% NNI],MATCH(A29&amp;B29,Table1[Product / Ingredient Name]&amp;Table1[Supplier Name],0))*C29/100</f>
        <v>0</v>
      </c>
      <c r="M29" s="40" cm="1">
        <f t="array" ref="M29">INDEX(Table1[Approved?],MATCH(A29&amp;B29,Table1[Product / Ingredient Name]&amp;Table1[Supplier Name],0))</f>
        <v>0</v>
      </c>
      <c r="N29" s="40" cm="1">
        <f t="array" ref="N29">INDEX(Table1[Restriction],MATCH(A29&amp;B29,Table1[Product / Ingredient Name]&amp;Table1[Supplier Name],0))</f>
        <v>0</v>
      </c>
      <c r="O29" s="11" cm="1">
        <f t="array" ref="O29">INDEX(Table1[Comments],MATCH(A29&amp;B29,Table1[Product / Ingredient Name]&amp;Table1[Supplier Name],0))</f>
        <v>0</v>
      </c>
    </row>
    <row r="30" spans="1:15" x14ac:dyDescent="0.25">
      <c r="A30" s="4"/>
      <c r="B30" s="1"/>
      <c r="C30" s="26"/>
      <c r="D30" s="21" cm="1">
        <f t="array" ref="D30">INDEX(Table1[Product / Ingredient Code],MATCH(A30&amp;B30,Table1[Product / Ingredient Name]&amp;Table1[Supplier Name],0))</f>
        <v>0</v>
      </c>
      <c r="E30" s="82" cm="1">
        <f t="array" ref="E30">INDEX(Table1[INCI Name],MATCH(A30&amp;B30,Table1[Product / Ingredient Name]&amp;Table1[Supplier Name],0))</f>
        <v>0</v>
      </c>
      <c r="F30" s="82"/>
      <c r="G30" s="41" cm="1">
        <f t="array" ref="G30">INDEX(Table1[% PPAI],MATCH(A30&amp;B30,Table1[Product / Ingredient Name]&amp;Table1[Supplier Name],0))*C30/100</f>
        <v>0</v>
      </c>
      <c r="H30" s="42" cm="1">
        <f t="array" ref="H30">INDEX(Table1[% ORG PPAI],MATCH(A30&amp;B30,Table1[Product / Ingredient Name]&amp;Table1[Supplier Name],0))*C30/100</f>
        <v>0</v>
      </c>
      <c r="I30" s="42" cm="1">
        <f t="array" ref="I30">INDEX(Table1[% CPAI],MATCH(A30&amp;B30,Table1[Product / Ingredient Name]&amp;Table1[Supplier Name],0))*C30/100</f>
        <v>0</v>
      </c>
      <c r="J30" s="42" cm="1">
        <f t="array" ref="J30">INDEX(Table1[% ORG CPAI],MATCH(A30&amp;B30,Table1[Product / Ingredient Name]&amp;Table1[Supplier Name],0))*C30/100</f>
        <v>0</v>
      </c>
      <c r="K30" s="42" cm="1">
        <f t="array" ref="K30">INDEX(Table1[% PeMo],MATCH(A30&amp;B30,Table1[Product / Ingredient Name]&amp;Table1[Supplier Name],0))*C30/100</f>
        <v>0</v>
      </c>
      <c r="L30" s="42" cm="1">
        <f t="array" ref="L30">INDEX(Table1[% NNI],MATCH(A30&amp;B30,Table1[Product / Ingredient Name]&amp;Table1[Supplier Name],0))*C30/100</f>
        <v>0</v>
      </c>
      <c r="M30" s="40" cm="1">
        <f t="array" ref="M30">INDEX(Table1[Approved?],MATCH(A30&amp;B30,Table1[Product / Ingredient Name]&amp;Table1[Supplier Name],0))</f>
        <v>0</v>
      </c>
      <c r="N30" s="40" cm="1">
        <f t="array" ref="N30">INDEX(Table1[Restriction],MATCH(A30&amp;B30,Table1[Product / Ingredient Name]&amp;Table1[Supplier Name],0))</f>
        <v>0</v>
      </c>
      <c r="O30" s="11" cm="1">
        <f t="array" ref="O30">INDEX(Table1[Comments],MATCH(A30&amp;B30,Table1[Product / Ingredient Name]&amp;Table1[Supplier Name],0))</f>
        <v>0</v>
      </c>
    </row>
    <row r="31" spans="1:15" x14ac:dyDescent="0.25">
      <c r="A31" s="4"/>
      <c r="B31" s="1"/>
      <c r="C31" s="26"/>
      <c r="D31" s="21" cm="1">
        <f t="array" ref="D31">INDEX(Table1[Product / Ingredient Code],MATCH(A31&amp;B31,Table1[Product / Ingredient Name]&amp;Table1[Supplier Name],0))</f>
        <v>0</v>
      </c>
      <c r="E31" s="82" cm="1">
        <f t="array" ref="E31">INDEX(Table1[INCI Name],MATCH(A31&amp;B31,Table1[Product / Ingredient Name]&amp;Table1[Supplier Name],0))</f>
        <v>0</v>
      </c>
      <c r="F31" s="82"/>
      <c r="G31" s="41" cm="1">
        <f t="array" ref="G31">INDEX(Table1[% PPAI],MATCH(A31&amp;B31,Table1[Product / Ingredient Name]&amp;Table1[Supplier Name],0))*C31/100</f>
        <v>0</v>
      </c>
      <c r="H31" s="42" cm="1">
        <f t="array" ref="H31">INDEX(Table1[% ORG PPAI],MATCH(A31&amp;B31,Table1[Product / Ingredient Name]&amp;Table1[Supplier Name],0))*C31/100</f>
        <v>0</v>
      </c>
      <c r="I31" s="42" cm="1">
        <f t="array" ref="I31">INDEX(Table1[% CPAI],MATCH(A31&amp;B31,Table1[Product / Ingredient Name]&amp;Table1[Supplier Name],0))*C31/100</f>
        <v>0</v>
      </c>
      <c r="J31" s="42" cm="1">
        <f t="array" ref="J31">INDEX(Table1[% ORG CPAI],MATCH(A31&amp;B31,Table1[Product / Ingredient Name]&amp;Table1[Supplier Name],0))*C31/100</f>
        <v>0</v>
      </c>
      <c r="K31" s="42" cm="1">
        <f t="array" ref="K31">INDEX(Table1[% PeMo],MATCH(A31&amp;B31,Table1[Product / Ingredient Name]&amp;Table1[Supplier Name],0))*C31/100</f>
        <v>0</v>
      </c>
      <c r="L31" s="42" cm="1">
        <f t="array" ref="L31">INDEX(Table1[% NNI],MATCH(A31&amp;B31,Table1[Product / Ingredient Name]&amp;Table1[Supplier Name],0))*C31/100</f>
        <v>0</v>
      </c>
      <c r="M31" s="40" cm="1">
        <f t="array" ref="M31">INDEX(Table1[Approved?],MATCH(A31&amp;B31,Table1[Product / Ingredient Name]&amp;Table1[Supplier Name],0))</f>
        <v>0</v>
      </c>
      <c r="N31" s="40" cm="1">
        <f t="array" ref="N31">INDEX(Table1[Restriction],MATCH(A31&amp;B31,Table1[Product / Ingredient Name]&amp;Table1[Supplier Name],0))</f>
        <v>0</v>
      </c>
      <c r="O31" s="11" cm="1">
        <f t="array" ref="O31">INDEX(Table1[Comments],MATCH(A31&amp;B31,Table1[Product / Ingredient Name]&amp;Table1[Supplier Name],0))</f>
        <v>0</v>
      </c>
    </row>
    <row r="32" spans="1:15" x14ac:dyDescent="0.25">
      <c r="A32" s="4"/>
      <c r="B32" s="1"/>
      <c r="C32" s="26"/>
      <c r="D32" s="21" cm="1">
        <f t="array" ref="D32">INDEX(Table1[Product / Ingredient Code],MATCH(A32&amp;B32,Table1[Product / Ingredient Name]&amp;Table1[Supplier Name],0))</f>
        <v>0</v>
      </c>
      <c r="E32" s="82" cm="1">
        <f t="array" ref="E32">INDEX(Table1[INCI Name],MATCH(A32&amp;B32,Table1[Product / Ingredient Name]&amp;Table1[Supplier Name],0))</f>
        <v>0</v>
      </c>
      <c r="F32" s="82"/>
      <c r="G32" s="41" cm="1">
        <f t="array" ref="G32">INDEX(Table1[% PPAI],MATCH(A32&amp;B32,Table1[Product / Ingredient Name]&amp;Table1[Supplier Name],0))*C32/100</f>
        <v>0</v>
      </c>
      <c r="H32" s="42" cm="1">
        <f t="array" ref="H32">INDEX(Table1[% ORG PPAI],MATCH(A32&amp;B32,Table1[Product / Ingredient Name]&amp;Table1[Supplier Name],0))*C32/100</f>
        <v>0</v>
      </c>
      <c r="I32" s="42" cm="1">
        <f t="array" ref="I32">INDEX(Table1[% CPAI],MATCH(A32&amp;B32,Table1[Product / Ingredient Name]&amp;Table1[Supplier Name],0))*C32/100</f>
        <v>0</v>
      </c>
      <c r="J32" s="42" cm="1">
        <f t="array" ref="J32">INDEX(Table1[% ORG CPAI],MATCH(A32&amp;B32,Table1[Product / Ingredient Name]&amp;Table1[Supplier Name],0))*C32/100</f>
        <v>0</v>
      </c>
      <c r="K32" s="42" cm="1">
        <f t="array" ref="K32">INDEX(Table1[% PeMo],MATCH(A32&amp;B32,Table1[Product / Ingredient Name]&amp;Table1[Supplier Name],0))*C32/100</f>
        <v>0</v>
      </c>
      <c r="L32" s="42" cm="1">
        <f t="array" ref="L32">INDEX(Table1[% NNI],MATCH(A32&amp;B32,Table1[Product / Ingredient Name]&amp;Table1[Supplier Name],0))*C32/100</f>
        <v>0</v>
      </c>
      <c r="M32" s="40" cm="1">
        <f t="array" ref="M32">INDEX(Table1[Approved?],MATCH(A32&amp;B32,Table1[Product / Ingredient Name]&amp;Table1[Supplier Name],0))</f>
        <v>0</v>
      </c>
      <c r="N32" s="40" cm="1">
        <f t="array" ref="N32">INDEX(Table1[Restriction],MATCH(A32&amp;B32,Table1[Product / Ingredient Name]&amp;Table1[Supplier Name],0))</f>
        <v>0</v>
      </c>
      <c r="O32" s="11" cm="1">
        <f t="array" ref="O32">INDEX(Table1[Comments],MATCH(A32&amp;B32,Table1[Product / Ingredient Name]&amp;Table1[Supplier Name],0))</f>
        <v>0</v>
      </c>
    </row>
    <row r="33" spans="1:15" x14ac:dyDescent="0.25">
      <c r="A33" s="4"/>
      <c r="B33" s="1"/>
      <c r="C33" s="26"/>
      <c r="D33" s="21" cm="1">
        <f t="array" ref="D33">INDEX(Table1[Product / Ingredient Code],MATCH(A33&amp;B33,Table1[Product / Ingredient Name]&amp;Table1[Supplier Name],0))</f>
        <v>0</v>
      </c>
      <c r="E33" s="82" cm="1">
        <f t="array" ref="E33">INDEX(Table1[INCI Name],MATCH(A33&amp;B33,Table1[Product / Ingredient Name]&amp;Table1[Supplier Name],0))</f>
        <v>0</v>
      </c>
      <c r="F33" s="82"/>
      <c r="G33" s="41" cm="1">
        <f t="array" ref="G33">INDEX(Table1[% PPAI],MATCH(A33&amp;B33,Table1[Product / Ingredient Name]&amp;Table1[Supplier Name],0))*C33/100</f>
        <v>0</v>
      </c>
      <c r="H33" s="42" cm="1">
        <f t="array" ref="H33">INDEX(Table1[% ORG PPAI],MATCH(A33&amp;B33,Table1[Product / Ingredient Name]&amp;Table1[Supplier Name],0))*C33/100</f>
        <v>0</v>
      </c>
      <c r="I33" s="42" cm="1">
        <f t="array" ref="I33">INDEX(Table1[% CPAI],MATCH(A33&amp;B33,Table1[Product / Ingredient Name]&amp;Table1[Supplier Name],0))*C33/100</f>
        <v>0</v>
      </c>
      <c r="J33" s="42" cm="1">
        <f t="array" ref="J33">INDEX(Table1[% ORG CPAI],MATCH(A33&amp;B33,Table1[Product / Ingredient Name]&amp;Table1[Supplier Name],0))*C33/100</f>
        <v>0</v>
      </c>
      <c r="K33" s="42" cm="1">
        <f t="array" ref="K33">INDEX(Table1[% PeMo],MATCH(A33&amp;B33,Table1[Product / Ingredient Name]&amp;Table1[Supplier Name],0))*C33/100</f>
        <v>0</v>
      </c>
      <c r="L33" s="42" cm="1">
        <f t="array" ref="L33">INDEX(Table1[% NNI],MATCH(A33&amp;B33,Table1[Product / Ingredient Name]&amp;Table1[Supplier Name],0))*C33/100</f>
        <v>0</v>
      </c>
      <c r="M33" s="40" cm="1">
        <f t="array" ref="M33">INDEX(Table1[Approved?],MATCH(A33&amp;B33,Table1[Product / Ingredient Name]&amp;Table1[Supplier Name],0))</f>
        <v>0</v>
      </c>
      <c r="N33" s="40" cm="1">
        <f t="array" ref="N33">INDEX(Table1[Restriction],MATCH(A33&amp;B33,Table1[Product / Ingredient Name]&amp;Table1[Supplier Name],0))</f>
        <v>0</v>
      </c>
      <c r="O33" s="11" cm="1">
        <f t="array" ref="O33">INDEX(Table1[Comments],MATCH(A33&amp;B33,Table1[Product / Ingredient Name]&amp;Table1[Supplier Name],0))</f>
        <v>0</v>
      </c>
    </row>
    <row r="34" spans="1:15" x14ac:dyDescent="0.25">
      <c r="A34" s="4"/>
      <c r="B34" s="1"/>
      <c r="C34" s="26"/>
      <c r="D34" s="21" cm="1">
        <f t="array" ref="D34">INDEX(Table1[Product / Ingredient Code],MATCH(A34&amp;B34,Table1[Product / Ingredient Name]&amp;Table1[Supplier Name],0))</f>
        <v>0</v>
      </c>
      <c r="E34" s="82" cm="1">
        <f t="array" ref="E34">INDEX(Table1[INCI Name],MATCH(A34&amp;B34,Table1[Product / Ingredient Name]&amp;Table1[Supplier Name],0))</f>
        <v>0</v>
      </c>
      <c r="F34" s="82"/>
      <c r="G34" s="41" cm="1">
        <f t="array" ref="G34">INDEX(Table1[% PPAI],MATCH(A34&amp;B34,Table1[Product / Ingredient Name]&amp;Table1[Supplier Name],0))*C34/100</f>
        <v>0</v>
      </c>
      <c r="H34" s="42" cm="1">
        <f t="array" ref="H34">INDEX(Table1[% ORG PPAI],MATCH(A34&amp;B34,Table1[Product / Ingredient Name]&amp;Table1[Supplier Name],0))*C34/100</f>
        <v>0</v>
      </c>
      <c r="I34" s="42" cm="1">
        <f t="array" ref="I34">INDEX(Table1[% CPAI],MATCH(A34&amp;B34,Table1[Product / Ingredient Name]&amp;Table1[Supplier Name],0))*C34/100</f>
        <v>0</v>
      </c>
      <c r="J34" s="42" cm="1">
        <f t="array" ref="J34">INDEX(Table1[% ORG CPAI],MATCH(A34&amp;B34,Table1[Product / Ingredient Name]&amp;Table1[Supplier Name],0))*C34/100</f>
        <v>0</v>
      </c>
      <c r="K34" s="42" cm="1">
        <f t="array" ref="K34">INDEX(Table1[% PeMo],MATCH(A34&amp;B34,Table1[Product / Ingredient Name]&amp;Table1[Supplier Name],0))*C34/100</f>
        <v>0</v>
      </c>
      <c r="L34" s="42" cm="1">
        <f t="array" ref="L34">INDEX(Table1[% NNI],MATCH(A34&amp;B34,Table1[Product / Ingredient Name]&amp;Table1[Supplier Name],0))*C34/100</f>
        <v>0</v>
      </c>
      <c r="M34" s="40" cm="1">
        <f t="array" ref="M34">INDEX(Table1[Approved?],MATCH(A34&amp;B34,Table1[Product / Ingredient Name]&amp;Table1[Supplier Name],0))</f>
        <v>0</v>
      </c>
      <c r="N34" s="40" cm="1">
        <f t="array" ref="N34">INDEX(Table1[Restriction],MATCH(A34&amp;B34,Table1[Product / Ingredient Name]&amp;Table1[Supplier Name],0))</f>
        <v>0</v>
      </c>
      <c r="O34" s="11" cm="1">
        <f t="array" ref="O34">INDEX(Table1[Comments],MATCH(A34&amp;B34,Table1[Product / Ingredient Name]&amp;Table1[Supplier Name],0))</f>
        <v>0</v>
      </c>
    </row>
    <row r="35" spans="1:15" x14ac:dyDescent="0.25">
      <c r="A35" s="4"/>
      <c r="B35" s="1"/>
      <c r="C35" s="26"/>
      <c r="D35" s="21" cm="1">
        <f t="array" ref="D35">INDEX(Table1[Product / Ingredient Code],MATCH(A35&amp;B35,Table1[Product / Ingredient Name]&amp;Table1[Supplier Name],0))</f>
        <v>0</v>
      </c>
      <c r="E35" s="82" cm="1">
        <f t="array" ref="E35">INDEX(Table1[INCI Name],MATCH(A35&amp;B35,Table1[Product / Ingredient Name]&amp;Table1[Supplier Name],0))</f>
        <v>0</v>
      </c>
      <c r="F35" s="82"/>
      <c r="G35" s="41" cm="1">
        <f t="array" ref="G35">INDEX(Table1[% PPAI],MATCH(A35&amp;B35,Table1[Product / Ingredient Name]&amp;Table1[Supplier Name],0))*C35/100</f>
        <v>0</v>
      </c>
      <c r="H35" s="42" cm="1">
        <f t="array" ref="H35">INDEX(Table1[% ORG PPAI],MATCH(A35&amp;B35,Table1[Product / Ingredient Name]&amp;Table1[Supplier Name],0))*C35/100</f>
        <v>0</v>
      </c>
      <c r="I35" s="42" cm="1">
        <f t="array" ref="I35">INDEX(Table1[% CPAI],MATCH(A35&amp;B35,Table1[Product / Ingredient Name]&amp;Table1[Supplier Name],0))*C35/100</f>
        <v>0</v>
      </c>
      <c r="J35" s="42" cm="1">
        <f t="array" ref="J35">INDEX(Table1[% ORG CPAI],MATCH(A35&amp;B35,Table1[Product / Ingredient Name]&amp;Table1[Supplier Name],0))*C35/100</f>
        <v>0</v>
      </c>
      <c r="K35" s="42" cm="1">
        <f t="array" ref="K35">INDEX(Table1[% PeMo],MATCH(A35&amp;B35,Table1[Product / Ingredient Name]&amp;Table1[Supplier Name],0))*C35/100</f>
        <v>0</v>
      </c>
      <c r="L35" s="42" cm="1">
        <f t="array" ref="L35">INDEX(Table1[% NNI],MATCH(A35&amp;B35,Table1[Product / Ingredient Name]&amp;Table1[Supplier Name],0))*C35/100</f>
        <v>0</v>
      </c>
      <c r="M35" s="40" cm="1">
        <f t="array" ref="M35">INDEX(Table1[Approved?],MATCH(A35&amp;B35,Table1[Product / Ingredient Name]&amp;Table1[Supplier Name],0))</f>
        <v>0</v>
      </c>
      <c r="N35" s="40" cm="1">
        <f t="array" ref="N35">INDEX(Table1[Restriction],MATCH(A35&amp;B35,Table1[Product / Ingredient Name]&amp;Table1[Supplier Name],0))</f>
        <v>0</v>
      </c>
      <c r="O35" s="11" cm="1">
        <f t="array" ref="O35">INDEX(Table1[Comments],MATCH(A35&amp;B35,Table1[Product / Ingredient Name]&amp;Table1[Supplier Name],0))</f>
        <v>0</v>
      </c>
    </row>
    <row r="36" spans="1:15" x14ac:dyDescent="0.25">
      <c r="A36" s="4"/>
      <c r="B36" s="1"/>
      <c r="C36" s="26"/>
      <c r="D36" s="21" cm="1">
        <f t="array" ref="D36">INDEX(Table1[Product / Ingredient Code],MATCH(A36&amp;B36,Table1[Product / Ingredient Name]&amp;Table1[Supplier Name],0))</f>
        <v>0</v>
      </c>
      <c r="E36" s="82" cm="1">
        <f t="array" ref="E36">INDEX(Table1[INCI Name],MATCH(A36&amp;B36,Table1[Product / Ingredient Name]&amp;Table1[Supplier Name],0))</f>
        <v>0</v>
      </c>
      <c r="F36" s="82"/>
      <c r="G36" s="41" cm="1">
        <f t="array" ref="G36">INDEX(Table1[% PPAI],MATCH(A36&amp;B36,Table1[Product / Ingredient Name]&amp;Table1[Supplier Name],0))*C36/100</f>
        <v>0</v>
      </c>
      <c r="H36" s="42" cm="1">
        <f t="array" ref="H36">INDEX(Table1[% ORG PPAI],MATCH(A36&amp;B36,Table1[Product / Ingredient Name]&amp;Table1[Supplier Name],0))*C36/100</f>
        <v>0</v>
      </c>
      <c r="I36" s="42" cm="1">
        <f t="array" ref="I36">INDEX(Table1[% CPAI],MATCH(A36&amp;B36,Table1[Product / Ingredient Name]&amp;Table1[Supplier Name],0))*C36/100</f>
        <v>0</v>
      </c>
      <c r="J36" s="42" cm="1">
        <f t="array" ref="J36">INDEX(Table1[% ORG CPAI],MATCH(A36&amp;B36,Table1[Product / Ingredient Name]&amp;Table1[Supplier Name],0))*C36/100</f>
        <v>0</v>
      </c>
      <c r="K36" s="42" cm="1">
        <f t="array" ref="K36">INDEX(Table1[% PeMo],MATCH(A36&amp;B36,Table1[Product / Ingredient Name]&amp;Table1[Supplier Name],0))*C36/100</f>
        <v>0</v>
      </c>
      <c r="L36" s="42" cm="1">
        <f t="array" ref="L36">INDEX(Table1[% NNI],MATCH(A36&amp;B36,Table1[Product / Ingredient Name]&amp;Table1[Supplier Name],0))*C36/100</f>
        <v>0</v>
      </c>
      <c r="M36" s="40" cm="1">
        <f t="array" ref="M36">INDEX(Table1[Approved?],MATCH(A36&amp;B36,Table1[Product / Ingredient Name]&amp;Table1[Supplier Name],0))</f>
        <v>0</v>
      </c>
      <c r="N36" s="40" cm="1">
        <f t="array" ref="N36">INDEX(Table1[Restriction],MATCH(A36&amp;B36,Table1[Product / Ingredient Name]&amp;Table1[Supplier Name],0))</f>
        <v>0</v>
      </c>
      <c r="O36" s="11" cm="1">
        <f t="array" ref="O36">INDEX(Table1[Comments],MATCH(A36&amp;B36,Table1[Product / Ingredient Name]&amp;Table1[Supplier Name],0))</f>
        <v>0</v>
      </c>
    </row>
    <row r="37" spans="1:15" x14ac:dyDescent="0.25">
      <c r="A37" s="4"/>
      <c r="B37" s="1"/>
      <c r="C37" s="26"/>
      <c r="D37" s="21" cm="1">
        <f t="array" ref="D37">INDEX(Table1[Product / Ingredient Code],MATCH(A37&amp;B37,Table1[Product / Ingredient Name]&amp;Table1[Supplier Name],0))</f>
        <v>0</v>
      </c>
      <c r="E37" s="82" cm="1">
        <f t="array" ref="E37">INDEX(Table1[INCI Name],MATCH(A37&amp;B37,Table1[Product / Ingredient Name]&amp;Table1[Supplier Name],0))</f>
        <v>0</v>
      </c>
      <c r="F37" s="82"/>
      <c r="G37" s="41" cm="1">
        <f t="array" ref="G37">INDEX(Table1[% PPAI],MATCH(A37&amp;B37,Table1[Product / Ingredient Name]&amp;Table1[Supplier Name],0))*C37/100</f>
        <v>0</v>
      </c>
      <c r="H37" s="42" cm="1">
        <f t="array" ref="H37">INDEX(Table1[% ORG PPAI],MATCH(A37&amp;B37,Table1[Product / Ingredient Name]&amp;Table1[Supplier Name],0))*C37/100</f>
        <v>0</v>
      </c>
      <c r="I37" s="42" cm="1">
        <f t="array" ref="I37">INDEX(Table1[% CPAI],MATCH(A37&amp;B37,Table1[Product / Ingredient Name]&amp;Table1[Supplier Name],0))*C37/100</f>
        <v>0</v>
      </c>
      <c r="J37" s="42" cm="1">
        <f t="array" ref="J37">INDEX(Table1[% ORG CPAI],MATCH(A37&amp;B37,Table1[Product / Ingredient Name]&amp;Table1[Supplier Name],0))*C37/100</f>
        <v>0</v>
      </c>
      <c r="K37" s="42" cm="1">
        <f t="array" ref="K37">INDEX(Table1[% PeMo],MATCH(A37&amp;B37,Table1[Product / Ingredient Name]&amp;Table1[Supplier Name],0))*C37/100</f>
        <v>0</v>
      </c>
      <c r="L37" s="42" cm="1">
        <f t="array" ref="L37">INDEX(Table1[% NNI],MATCH(A37&amp;B37,Table1[Product / Ingredient Name]&amp;Table1[Supplier Name],0))*C37/100</f>
        <v>0</v>
      </c>
      <c r="M37" s="40" cm="1">
        <f t="array" ref="M37">INDEX(Table1[Approved?],MATCH(A37&amp;B37,Table1[Product / Ingredient Name]&amp;Table1[Supplier Name],0))</f>
        <v>0</v>
      </c>
      <c r="N37" s="40" cm="1">
        <f t="array" ref="N37">INDEX(Table1[Restriction],MATCH(A37&amp;B37,Table1[Product / Ingredient Name]&amp;Table1[Supplier Name],0))</f>
        <v>0</v>
      </c>
      <c r="O37" s="11" cm="1">
        <f t="array" ref="O37">INDEX(Table1[Comments],MATCH(A37&amp;B37,Table1[Product / Ingredient Name]&amp;Table1[Supplier Name],0))</f>
        <v>0</v>
      </c>
    </row>
    <row r="38" spans="1:15" x14ac:dyDescent="0.25">
      <c r="A38" s="4"/>
      <c r="B38" s="1"/>
      <c r="C38" s="26"/>
      <c r="D38" s="21" cm="1">
        <f t="array" ref="D38">INDEX(Table1[Product / Ingredient Code],MATCH(A38&amp;B38,Table1[Product / Ingredient Name]&amp;Table1[Supplier Name],0))</f>
        <v>0</v>
      </c>
      <c r="E38" s="82" cm="1">
        <f t="array" ref="E38">INDEX(Table1[INCI Name],MATCH(A38&amp;B38,Table1[Product / Ingredient Name]&amp;Table1[Supplier Name],0))</f>
        <v>0</v>
      </c>
      <c r="F38" s="82"/>
      <c r="G38" s="41" cm="1">
        <f t="array" ref="G38">INDEX(Table1[% PPAI],MATCH(A38&amp;B38,Table1[Product / Ingredient Name]&amp;Table1[Supplier Name],0))*C38/100</f>
        <v>0</v>
      </c>
      <c r="H38" s="42" cm="1">
        <f t="array" ref="H38">INDEX(Table1[% ORG PPAI],MATCH(A38&amp;B38,Table1[Product / Ingredient Name]&amp;Table1[Supplier Name],0))*C38/100</f>
        <v>0</v>
      </c>
      <c r="I38" s="42" cm="1">
        <f t="array" ref="I38">INDEX(Table1[% CPAI],MATCH(A38&amp;B38,Table1[Product / Ingredient Name]&amp;Table1[Supplier Name],0))*C38/100</f>
        <v>0</v>
      </c>
      <c r="J38" s="42" cm="1">
        <f t="array" ref="J38">INDEX(Table1[% ORG CPAI],MATCH(A38&amp;B38,Table1[Product / Ingredient Name]&amp;Table1[Supplier Name],0))*C38/100</f>
        <v>0</v>
      </c>
      <c r="K38" s="42" cm="1">
        <f t="array" ref="K38">INDEX(Table1[% PeMo],MATCH(A38&amp;B38,Table1[Product / Ingredient Name]&amp;Table1[Supplier Name],0))*C38/100</f>
        <v>0</v>
      </c>
      <c r="L38" s="42" cm="1">
        <f t="array" ref="L38">INDEX(Table1[% NNI],MATCH(A38&amp;B38,Table1[Product / Ingredient Name]&amp;Table1[Supplier Name],0))*C38/100</f>
        <v>0</v>
      </c>
      <c r="M38" s="40" cm="1">
        <f t="array" ref="M38">INDEX(Table1[Approved?],MATCH(A38&amp;B38,Table1[Product / Ingredient Name]&amp;Table1[Supplier Name],0))</f>
        <v>0</v>
      </c>
      <c r="N38" s="40" cm="1">
        <f t="array" ref="N38">INDEX(Table1[Restriction],MATCH(A38&amp;B38,Table1[Product / Ingredient Name]&amp;Table1[Supplier Name],0))</f>
        <v>0</v>
      </c>
      <c r="O38" s="11" cm="1">
        <f t="array" ref="O38">INDEX(Table1[Comments],MATCH(A38&amp;B38,Table1[Product / Ingredient Name]&amp;Table1[Supplier Name],0))</f>
        <v>0</v>
      </c>
    </row>
    <row r="39" spans="1:15" x14ac:dyDescent="0.25">
      <c r="A39" s="4"/>
      <c r="B39" s="1"/>
      <c r="C39" s="26"/>
      <c r="D39" s="21" cm="1">
        <f t="array" ref="D39">INDEX(Table1[Product / Ingredient Code],MATCH(A39&amp;B39,Table1[Product / Ingredient Name]&amp;Table1[Supplier Name],0))</f>
        <v>0</v>
      </c>
      <c r="E39" s="82" cm="1">
        <f t="array" ref="E39">INDEX(Table1[INCI Name],MATCH(A39&amp;B39,Table1[Product / Ingredient Name]&amp;Table1[Supplier Name],0))</f>
        <v>0</v>
      </c>
      <c r="F39" s="82"/>
      <c r="G39" s="41" cm="1">
        <f t="array" ref="G39">INDEX(Table1[% PPAI],MATCH(A39&amp;B39,Table1[Product / Ingredient Name]&amp;Table1[Supplier Name],0))*C39/100</f>
        <v>0</v>
      </c>
      <c r="H39" s="42" cm="1">
        <f t="array" ref="H39">INDEX(Table1[% ORG PPAI],MATCH(A39&amp;B39,Table1[Product / Ingredient Name]&amp;Table1[Supplier Name],0))*C39/100</f>
        <v>0</v>
      </c>
      <c r="I39" s="42" cm="1">
        <f t="array" ref="I39">INDEX(Table1[% CPAI],MATCH(A39&amp;B39,Table1[Product / Ingredient Name]&amp;Table1[Supplier Name],0))*C39/100</f>
        <v>0</v>
      </c>
      <c r="J39" s="42" cm="1">
        <f t="array" ref="J39">INDEX(Table1[% ORG CPAI],MATCH(A39&amp;B39,Table1[Product / Ingredient Name]&amp;Table1[Supplier Name],0))*C39/100</f>
        <v>0</v>
      </c>
      <c r="K39" s="42" cm="1">
        <f t="array" ref="K39">INDEX(Table1[% PeMo],MATCH(A39&amp;B39,Table1[Product / Ingredient Name]&amp;Table1[Supplier Name],0))*C39/100</f>
        <v>0</v>
      </c>
      <c r="L39" s="42" cm="1">
        <f t="array" ref="L39">INDEX(Table1[% NNI],MATCH(A39&amp;B39,Table1[Product / Ingredient Name]&amp;Table1[Supplier Name],0))*C39/100</f>
        <v>0</v>
      </c>
      <c r="M39" s="40" cm="1">
        <f t="array" ref="M39">INDEX(Table1[Approved?],MATCH(A39&amp;B39,Table1[Product / Ingredient Name]&amp;Table1[Supplier Name],0))</f>
        <v>0</v>
      </c>
      <c r="N39" s="40" cm="1">
        <f t="array" ref="N39">INDEX(Table1[Restriction],MATCH(A39&amp;B39,Table1[Product / Ingredient Name]&amp;Table1[Supplier Name],0))</f>
        <v>0</v>
      </c>
      <c r="O39" s="11" cm="1">
        <f t="array" ref="O39">INDEX(Table1[Comments],MATCH(A39&amp;B39,Table1[Product / Ingredient Name]&amp;Table1[Supplier Name],0))</f>
        <v>0</v>
      </c>
    </row>
    <row r="40" spans="1:15" x14ac:dyDescent="0.25">
      <c r="A40" s="4"/>
      <c r="B40" s="1"/>
      <c r="C40" s="26"/>
      <c r="D40" s="21" cm="1">
        <f t="array" ref="D40">INDEX(Table1[Product / Ingredient Code],MATCH(A40&amp;B40,Table1[Product / Ingredient Name]&amp;Table1[Supplier Name],0))</f>
        <v>0</v>
      </c>
      <c r="E40" s="82" cm="1">
        <f t="array" ref="E40">INDEX(Table1[INCI Name],MATCH(A40&amp;B40,Table1[Product / Ingredient Name]&amp;Table1[Supplier Name],0))</f>
        <v>0</v>
      </c>
      <c r="F40" s="82"/>
      <c r="G40" s="41" cm="1">
        <f t="array" ref="G40">INDEX(Table1[% PPAI],MATCH(A40&amp;B40,Table1[Product / Ingredient Name]&amp;Table1[Supplier Name],0))*C40/100</f>
        <v>0</v>
      </c>
      <c r="H40" s="42" cm="1">
        <f t="array" ref="H40">INDEX(Table1[% ORG PPAI],MATCH(A40&amp;B40,Table1[Product / Ingredient Name]&amp;Table1[Supplier Name],0))*C40/100</f>
        <v>0</v>
      </c>
      <c r="I40" s="42" cm="1">
        <f t="array" ref="I40">INDEX(Table1[% CPAI],MATCH(A40&amp;B40,Table1[Product / Ingredient Name]&amp;Table1[Supplier Name],0))*C40/100</f>
        <v>0</v>
      </c>
      <c r="J40" s="42" cm="1">
        <f t="array" ref="J40">INDEX(Table1[% ORG CPAI],MATCH(A40&amp;B40,Table1[Product / Ingredient Name]&amp;Table1[Supplier Name],0))*C40/100</f>
        <v>0</v>
      </c>
      <c r="K40" s="42" cm="1">
        <f t="array" ref="K40">INDEX(Table1[% PeMo],MATCH(A40&amp;B40,Table1[Product / Ingredient Name]&amp;Table1[Supplier Name],0))*C40/100</f>
        <v>0</v>
      </c>
      <c r="L40" s="42" cm="1">
        <f t="array" ref="L40">INDEX(Table1[% NNI],MATCH(A40&amp;B40,Table1[Product / Ingredient Name]&amp;Table1[Supplier Name],0))*C40/100</f>
        <v>0</v>
      </c>
      <c r="M40" s="40" cm="1">
        <f t="array" ref="M40">INDEX(Table1[Approved?],MATCH(A40&amp;B40,Table1[Product / Ingredient Name]&amp;Table1[Supplier Name],0))</f>
        <v>0</v>
      </c>
      <c r="N40" s="40" cm="1">
        <f t="array" ref="N40">INDEX(Table1[Restriction],MATCH(A40&amp;B40,Table1[Product / Ingredient Name]&amp;Table1[Supplier Name],0))</f>
        <v>0</v>
      </c>
      <c r="O40" s="11" cm="1">
        <f t="array" ref="O40">INDEX(Table1[Comments],MATCH(A40&amp;B40,Table1[Product / Ingredient Name]&amp;Table1[Supplier Name],0))</f>
        <v>0</v>
      </c>
    </row>
    <row r="41" spans="1:15" x14ac:dyDescent="0.25">
      <c r="A41" s="4"/>
      <c r="B41" s="1"/>
      <c r="C41" s="26"/>
      <c r="D41" s="21" cm="1">
        <f t="array" ref="D41">INDEX(Table1[Product / Ingredient Code],MATCH(A41&amp;B41,Table1[Product / Ingredient Name]&amp;Table1[Supplier Name],0))</f>
        <v>0</v>
      </c>
      <c r="E41" s="82" cm="1">
        <f t="array" ref="E41">INDEX(Table1[INCI Name],MATCH(A41&amp;B41,Table1[Product / Ingredient Name]&amp;Table1[Supplier Name],0))</f>
        <v>0</v>
      </c>
      <c r="F41" s="82"/>
      <c r="G41" s="41" cm="1">
        <f t="array" ref="G41">INDEX(Table1[% PPAI],MATCH(A41&amp;B41,Table1[Product / Ingredient Name]&amp;Table1[Supplier Name],0))*C41/100</f>
        <v>0</v>
      </c>
      <c r="H41" s="42" cm="1">
        <f t="array" ref="H41">INDEX(Table1[% ORG PPAI],MATCH(A41&amp;B41,Table1[Product / Ingredient Name]&amp;Table1[Supplier Name],0))*C41/100</f>
        <v>0</v>
      </c>
      <c r="I41" s="42" cm="1">
        <f t="array" ref="I41">INDEX(Table1[% CPAI],MATCH(A41&amp;B41,Table1[Product / Ingredient Name]&amp;Table1[Supplier Name],0))*C41/100</f>
        <v>0</v>
      </c>
      <c r="J41" s="42" cm="1">
        <f t="array" ref="J41">INDEX(Table1[% ORG CPAI],MATCH(A41&amp;B41,Table1[Product / Ingredient Name]&amp;Table1[Supplier Name],0))*C41/100</f>
        <v>0</v>
      </c>
      <c r="K41" s="42" cm="1">
        <f t="array" ref="K41">INDEX(Table1[% PeMo],MATCH(A41&amp;B41,Table1[Product / Ingredient Name]&amp;Table1[Supplier Name],0))*C41/100</f>
        <v>0</v>
      </c>
      <c r="L41" s="42" cm="1">
        <f t="array" ref="L41">INDEX(Table1[% NNI],MATCH(A41&amp;B41,Table1[Product / Ingredient Name]&amp;Table1[Supplier Name],0))*C41/100</f>
        <v>0</v>
      </c>
      <c r="M41" s="40" cm="1">
        <f t="array" ref="M41">INDEX(Table1[Approved?],MATCH(A41&amp;B41,Table1[Product / Ingredient Name]&amp;Table1[Supplier Name],0))</f>
        <v>0</v>
      </c>
      <c r="N41" s="40" cm="1">
        <f t="array" ref="N41">INDEX(Table1[Restriction],MATCH(A41&amp;B41,Table1[Product / Ingredient Name]&amp;Table1[Supplier Name],0))</f>
        <v>0</v>
      </c>
      <c r="O41" s="11" cm="1">
        <f t="array" ref="O41">INDEX(Table1[Comments],MATCH(A41&amp;B41,Table1[Product / Ingredient Name]&amp;Table1[Supplier Name],0))</f>
        <v>0</v>
      </c>
    </row>
    <row r="42" spans="1:15" ht="15.75" thickBot="1" x14ac:dyDescent="0.3">
      <c r="A42" s="5"/>
      <c r="B42" s="8"/>
      <c r="C42" s="27"/>
      <c r="D42" s="22" cm="1">
        <f t="array" ref="D42">INDEX(Table1[Product / Ingredient Code],MATCH(A42&amp;B42,Table1[Product / Ingredient Name]&amp;Table1[Supplier Name],0))</f>
        <v>0</v>
      </c>
      <c r="E42" s="83" cm="1">
        <f t="array" ref="E42">INDEX(Table1[INCI Name],MATCH(A42&amp;B42,Table1[Product / Ingredient Name]&amp;Table1[Supplier Name],0))</f>
        <v>0</v>
      </c>
      <c r="F42" s="83"/>
      <c r="G42" s="44" cm="1">
        <f t="array" ref="G42">INDEX(Table1[% PPAI],MATCH(A42&amp;B42,Table1[Product / Ingredient Name]&amp;Table1[Supplier Name],0))*C42/100</f>
        <v>0</v>
      </c>
      <c r="H42" s="45" cm="1">
        <f t="array" ref="H42">INDEX(Table1[% ORG PPAI],MATCH(A42&amp;B42,Table1[Product / Ingredient Name]&amp;Table1[Supplier Name],0))*C42/100</f>
        <v>0</v>
      </c>
      <c r="I42" s="45" cm="1">
        <f t="array" ref="I42">INDEX(Table1[% CPAI],MATCH(A42&amp;B42,Table1[Product / Ingredient Name]&amp;Table1[Supplier Name],0))*C42/100</f>
        <v>0</v>
      </c>
      <c r="J42" s="45" cm="1">
        <f t="array" ref="J42">INDEX(Table1[% ORG CPAI],MATCH(A42&amp;B42,Table1[Product / Ingredient Name]&amp;Table1[Supplier Name],0))*C42/100</f>
        <v>0</v>
      </c>
      <c r="K42" s="45" cm="1">
        <f t="array" ref="K42">INDEX(Table1[% PeMo],MATCH(A42&amp;B42,Table1[Product / Ingredient Name]&amp;Table1[Supplier Name],0))*C42/100</f>
        <v>0</v>
      </c>
      <c r="L42" s="45" cm="1">
        <f t="array" ref="L42">INDEX(Table1[% NNI],MATCH(A42&amp;B42,Table1[Product / Ingredient Name]&amp;Table1[Supplier Name],0))*C42/100</f>
        <v>0</v>
      </c>
      <c r="M42" s="43" cm="1">
        <f t="array" ref="M42">INDEX(Table1[Approved?],MATCH(A42&amp;B42,Table1[Product / Ingredient Name]&amp;Table1[Supplier Name],0))</f>
        <v>0</v>
      </c>
      <c r="N42" s="43" cm="1">
        <f t="array" ref="N42">INDEX(Table1[Restriction],MATCH(A42&amp;B42,Table1[Product / Ingredient Name]&amp;Table1[Supplier Name],0))</f>
        <v>0</v>
      </c>
      <c r="O42" s="12" cm="1">
        <f t="array" ref="O42">INDEX(Table1[Comments],MATCH(A42&amp;B42,Table1[Product / Ingredient Name]&amp;Table1[Supplier Name],0))</f>
        <v>0</v>
      </c>
    </row>
    <row r="43" spans="1:15" ht="15.75" thickBot="1" x14ac:dyDescent="0.3"/>
    <row r="44" spans="1:15" ht="15.75" thickBot="1" x14ac:dyDescent="0.3">
      <c r="C44" s="46">
        <f>SUM(C13:C42)</f>
        <v>0</v>
      </c>
      <c r="G44" s="46">
        <f>SUM(G13:G42)</f>
        <v>0</v>
      </c>
      <c r="H44" s="46">
        <f t="shared" ref="H44:L44" si="0">SUM(H13:H42)</f>
        <v>0</v>
      </c>
      <c r="I44" s="46">
        <f t="shared" si="0"/>
        <v>0</v>
      </c>
      <c r="J44" s="46">
        <f t="shared" si="0"/>
        <v>0</v>
      </c>
      <c r="K44" s="46">
        <f t="shared" si="0"/>
        <v>0</v>
      </c>
      <c r="L44" s="46">
        <f t="shared" si="0"/>
        <v>0</v>
      </c>
    </row>
    <row r="45" spans="1:15" ht="15.75" thickBot="1" x14ac:dyDescent="0.3"/>
    <row r="46" spans="1:15" ht="19.5" customHeight="1" thickBot="1" x14ac:dyDescent="0.3">
      <c r="A46" s="88" t="s">
        <v>47</v>
      </c>
      <c r="B46" s="89"/>
      <c r="C46" s="89"/>
      <c r="D46" s="89"/>
      <c r="E46" s="89"/>
      <c r="F46" s="89"/>
      <c r="G46" s="89"/>
      <c r="H46" s="89"/>
      <c r="I46" s="90"/>
    </row>
    <row r="47" spans="1:15" ht="30.75" customHeight="1" thickBot="1" x14ac:dyDescent="0.3">
      <c r="A47" s="47" t="s">
        <v>48</v>
      </c>
      <c r="B47" s="47" t="s">
        <v>17</v>
      </c>
      <c r="C47" s="48" t="s">
        <v>46</v>
      </c>
      <c r="D47" s="93" t="s">
        <v>18</v>
      </c>
      <c r="E47" s="94"/>
      <c r="F47" s="48" t="s">
        <v>9</v>
      </c>
      <c r="G47" s="91" t="s">
        <v>11</v>
      </c>
      <c r="H47" s="135"/>
      <c r="I47" s="92"/>
    </row>
    <row r="48" spans="1:15" x14ac:dyDescent="0.25">
      <c r="A48" s="9"/>
      <c r="B48" s="16"/>
      <c r="C48" s="49" cm="1">
        <f t="array" ref="C48">INDEX(Table1[Product / Ingredient Code],MATCH(A48&amp;B48,Table1[Product / Ingredient Name]&amp;Table1[Supplier Name],0))</f>
        <v>0</v>
      </c>
      <c r="D48" s="85" cm="1">
        <f t="array" ref="D48">INDEX(Table1[INCI Name],MATCH(A48&amp;B48,Table1[Product / Ingredient Name]&amp;Table1[Supplier Name],0))</f>
        <v>0</v>
      </c>
      <c r="E48" s="85"/>
      <c r="F48" s="37" cm="1">
        <f t="array" ref="F48">INDEX(Table1[Approved?],MATCH(A48&amp;B48,Table1[Product / Ingredient Name]&amp;Table1[Supplier Name],0))</f>
        <v>0</v>
      </c>
      <c r="G48" s="85" cm="1">
        <f t="array" ref="G48">INDEX(Table1[Comments],MATCH(A48&amp;B48,Table1[Product / Ingredient Name]&amp;Table1[Supplier Name],0))</f>
        <v>0</v>
      </c>
      <c r="H48" s="85"/>
      <c r="I48" s="116"/>
    </row>
    <row r="49" spans="1:9" x14ac:dyDescent="0.25">
      <c r="A49" s="4"/>
      <c r="B49" s="6"/>
      <c r="C49" s="50" cm="1">
        <f t="array" ref="C49">INDEX(Table1[Product / Ingredient Code],MATCH(A49&amp;B49,Table1[Product / Ingredient Name]&amp;Table1[Supplier Name],0))</f>
        <v>0</v>
      </c>
      <c r="D49" s="84" cm="1">
        <f t="array" ref="D49">INDEX(Table1[INCI Name],MATCH(A49&amp;B49,Table1[Product / Ingredient Name]&amp;Table1[Supplier Name],0))</f>
        <v>0</v>
      </c>
      <c r="E49" s="84"/>
      <c r="F49" s="40" cm="1">
        <f t="array" ref="F49">INDEX(Table1[Approved?],MATCH(A49&amp;B49,Table1[Product / Ingredient Name]&amp;Table1[Supplier Name],0))</f>
        <v>0</v>
      </c>
      <c r="G49" s="82" cm="1">
        <f t="array" ref="G49">INDEX(Table1[Comments],MATCH(A49&amp;B49,Table1[Product / Ingredient Name]&amp;Table1[Supplier Name],0))</f>
        <v>0</v>
      </c>
      <c r="H49" s="82"/>
      <c r="I49" s="114"/>
    </row>
    <row r="50" spans="1:9" x14ac:dyDescent="0.25">
      <c r="A50" s="4"/>
      <c r="B50" s="6"/>
      <c r="C50" s="50" cm="1">
        <f t="array" ref="C50">INDEX(Table1[Product / Ingredient Code],MATCH(A50&amp;B50,Table1[Product / Ingredient Name]&amp;Table1[Supplier Name],0))</f>
        <v>0</v>
      </c>
      <c r="D50" s="84" cm="1">
        <f t="array" ref="D50">INDEX(Table1[INCI Name],MATCH(A50&amp;B50,Table1[Product / Ingredient Name]&amp;Table1[Supplier Name],0))</f>
        <v>0</v>
      </c>
      <c r="E50" s="84"/>
      <c r="F50" s="40" cm="1">
        <f t="array" ref="F50">INDEX(Table1[Approved?],MATCH(A50&amp;B50,Table1[Product / Ingredient Name]&amp;Table1[Supplier Name],0))</f>
        <v>0</v>
      </c>
      <c r="G50" s="82" cm="1">
        <f t="array" ref="G50">INDEX(Table1[Comments],MATCH(A50&amp;B50,Table1[Product / Ingredient Name]&amp;Table1[Supplier Name],0))</f>
        <v>0</v>
      </c>
      <c r="H50" s="82"/>
      <c r="I50" s="114"/>
    </row>
    <row r="51" spans="1:9" x14ac:dyDescent="0.25">
      <c r="A51" s="4"/>
      <c r="B51" s="6"/>
      <c r="C51" s="50" cm="1">
        <f t="array" ref="C51">INDEX(Table1[Product / Ingredient Code],MATCH(A51&amp;B51,Table1[Product / Ingredient Name]&amp;Table1[Supplier Name],0))</f>
        <v>0</v>
      </c>
      <c r="D51" s="84" cm="1">
        <f t="array" ref="D51">INDEX(Table1[INCI Name],MATCH(A51&amp;B51,Table1[Product / Ingredient Name]&amp;Table1[Supplier Name],0))</f>
        <v>0</v>
      </c>
      <c r="E51" s="84"/>
      <c r="F51" s="40" cm="1">
        <f t="array" ref="F51">INDEX(Table1[Approved?],MATCH(A51&amp;B51,Table1[Product / Ingredient Name]&amp;Table1[Supplier Name],0))</f>
        <v>0</v>
      </c>
      <c r="G51" s="82" cm="1">
        <f t="array" ref="G51">INDEX(Table1[Comments],MATCH(A51&amp;B51,Table1[Product / Ingredient Name]&amp;Table1[Supplier Name],0))</f>
        <v>0</v>
      </c>
      <c r="H51" s="82"/>
      <c r="I51" s="114"/>
    </row>
    <row r="52" spans="1:9" x14ac:dyDescent="0.25">
      <c r="A52" s="4"/>
      <c r="B52" s="6"/>
      <c r="C52" s="50" cm="1">
        <f t="array" ref="C52">INDEX(Table1[Product / Ingredient Code],MATCH(A52&amp;B52,Table1[Product / Ingredient Name]&amp;Table1[Supplier Name],0))</f>
        <v>0</v>
      </c>
      <c r="D52" s="84" cm="1">
        <f t="array" ref="D52">INDEX(Table1[INCI Name],MATCH(A52&amp;B52,Table1[Product / Ingredient Name]&amp;Table1[Supplier Name],0))</f>
        <v>0</v>
      </c>
      <c r="E52" s="84"/>
      <c r="F52" s="40" cm="1">
        <f t="array" ref="F52">INDEX(Table1[Approved?],MATCH(A52&amp;B52,Table1[Product / Ingredient Name]&amp;Table1[Supplier Name],0))</f>
        <v>0</v>
      </c>
      <c r="G52" s="82" cm="1">
        <f t="array" ref="G52">INDEX(Table1[Comments],MATCH(A52&amp;B52,Table1[Product / Ingredient Name]&amp;Table1[Supplier Name],0))</f>
        <v>0</v>
      </c>
      <c r="H52" s="82"/>
      <c r="I52" s="114"/>
    </row>
    <row r="53" spans="1:9" x14ac:dyDescent="0.25">
      <c r="A53" s="4"/>
      <c r="B53" s="6"/>
      <c r="C53" s="50" cm="1">
        <f t="array" ref="C53">INDEX(Table1[Product / Ingredient Code],MATCH(A53&amp;B53,Table1[Product / Ingredient Name]&amp;Table1[Supplier Name],0))</f>
        <v>0</v>
      </c>
      <c r="D53" s="84" cm="1">
        <f t="array" ref="D53">INDEX(Table1[INCI Name],MATCH(A53&amp;B53,Table1[Product / Ingredient Name]&amp;Table1[Supplier Name],0))</f>
        <v>0</v>
      </c>
      <c r="E53" s="84"/>
      <c r="F53" s="40" cm="1">
        <f t="array" ref="F53">INDEX(Table1[Approved?],MATCH(A53&amp;B53,Table1[Product / Ingredient Name]&amp;Table1[Supplier Name],0))</f>
        <v>0</v>
      </c>
      <c r="G53" s="82" cm="1">
        <f t="array" ref="G53">INDEX(Table1[Comments],MATCH(A53&amp;B53,Table1[Product / Ingredient Name]&amp;Table1[Supplier Name],0))</f>
        <v>0</v>
      </c>
      <c r="H53" s="82"/>
      <c r="I53" s="114"/>
    </row>
    <row r="54" spans="1:9" x14ac:dyDescent="0.25">
      <c r="A54" s="4"/>
      <c r="B54" s="6"/>
      <c r="C54" s="50" cm="1">
        <f t="array" ref="C54">INDEX(Table1[Product / Ingredient Code],MATCH(A54&amp;B54,Table1[Product / Ingredient Name]&amp;Table1[Supplier Name],0))</f>
        <v>0</v>
      </c>
      <c r="D54" s="84" cm="1">
        <f t="array" ref="D54">INDEX(Table1[INCI Name],MATCH(A54&amp;B54,Table1[Product / Ingredient Name]&amp;Table1[Supplier Name],0))</f>
        <v>0</v>
      </c>
      <c r="E54" s="84"/>
      <c r="F54" s="40" cm="1">
        <f t="array" ref="F54">INDEX(Table1[Approved?],MATCH(A54&amp;B54,Table1[Product / Ingredient Name]&amp;Table1[Supplier Name],0))</f>
        <v>0</v>
      </c>
      <c r="G54" s="82" cm="1">
        <f t="array" ref="G54">INDEX(Table1[Comments],MATCH(A54&amp;B54,Table1[Product / Ingredient Name]&amp;Table1[Supplier Name],0))</f>
        <v>0</v>
      </c>
      <c r="H54" s="82"/>
      <c r="I54" s="114"/>
    </row>
    <row r="55" spans="1:9" x14ac:dyDescent="0.25">
      <c r="A55" s="4"/>
      <c r="B55" s="6"/>
      <c r="C55" s="50" cm="1">
        <f t="array" ref="C55">INDEX(Table1[Product / Ingredient Code],MATCH(A55&amp;B55,Table1[Product / Ingredient Name]&amp;Table1[Supplier Name],0))</f>
        <v>0</v>
      </c>
      <c r="D55" s="84" cm="1">
        <f t="array" ref="D55">INDEX(Table1[INCI Name],MATCH(A55&amp;B55,Table1[Product / Ingredient Name]&amp;Table1[Supplier Name],0))</f>
        <v>0</v>
      </c>
      <c r="E55" s="84"/>
      <c r="F55" s="40" cm="1">
        <f t="array" ref="F55">INDEX(Table1[Approved?],MATCH(A55&amp;B55,Table1[Product / Ingredient Name]&amp;Table1[Supplier Name],0))</f>
        <v>0</v>
      </c>
      <c r="G55" s="82" cm="1">
        <f t="array" ref="G55">INDEX(Table1[Comments],MATCH(A55&amp;B55,Table1[Product / Ingredient Name]&amp;Table1[Supplier Name],0))</f>
        <v>0</v>
      </c>
      <c r="H55" s="82"/>
      <c r="I55" s="114"/>
    </row>
    <row r="56" spans="1:9" x14ac:dyDescent="0.25">
      <c r="A56" s="4"/>
      <c r="B56" s="6"/>
      <c r="C56" s="50" cm="1">
        <f t="array" ref="C56">INDEX(Table1[Product / Ingredient Code],MATCH(A56&amp;B56,Table1[Product / Ingredient Name]&amp;Table1[Supplier Name],0))</f>
        <v>0</v>
      </c>
      <c r="D56" s="84" cm="1">
        <f t="array" ref="D56">INDEX(Table1[INCI Name],MATCH(A56&amp;B56,Table1[Product / Ingredient Name]&amp;Table1[Supplier Name],0))</f>
        <v>0</v>
      </c>
      <c r="E56" s="84"/>
      <c r="F56" s="40" cm="1">
        <f t="array" ref="F56">INDEX(Table1[Approved?],MATCH(A56&amp;B56,Table1[Product / Ingredient Name]&amp;Table1[Supplier Name],0))</f>
        <v>0</v>
      </c>
      <c r="G56" s="82" cm="1">
        <f t="array" ref="G56">INDEX(Table1[Comments],MATCH(A56&amp;B56,Table1[Product / Ingredient Name]&amp;Table1[Supplier Name],0))</f>
        <v>0</v>
      </c>
      <c r="H56" s="82"/>
      <c r="I56" s="114"/>
    </row>
    <row r="57" spans="1:9" ht="15.75" thickBot="1" x14ac:dyDescent="0.3">
      <c r="A57" s="5"/>
      <c r="B57" s="7"/>
      <c r="C57" s="51" cm="1">
        <f t="array" ref="C57">INDEX(Table1[Product / Ingredient Code],MATCH(A57&amp;B57,Table1[Product / Ingredient Name]&amp;Table1[Supplier Name],0))</f>
        <v>0</v>
      </c>
      <c r="D57" s="117" cm="1">
        <f t="array" ref="D57">INDEX(Table1[INCI Name],MATCH(A57&amp;B57,Table1[Product / Ingredient Name]&amp;Table1[Supplier Name],0))</f>
        <v>0</v>
      </c>
      <c r="E57" s="117"/>
      <c r="F57" s="43" cm="1">
        <f t="array" ref="F57">INDEX(Table1[Approved?],MATCH(A57&amp;B57,Table1[Product / Ingredient Name]&amp;Table1[Supplier Name],0))</f>
        <v>0</v>
      </c>
      <c r="G57" s="83" cm="1">
        <f t="array" ref="G57">INDEX(Table1[Comments],MATCH(A57&amp;B57,Table1[Product / Ingredient Name]&amp;Table1[Supplier Name],0))</f>
        <v>0</v>
      </c>
      <c r="H57" s="83"/>
      <c r="I57" s="115"/>
    </row>
    <row r="58" spans="1:9" ht="15.75" thickBot="1" x14ac:dyDescent="0.3"/>
    <row r="59" spans="1:9" ht="19.5" customHeight="1" thickBot="1" x14ac:dyDescent="0.3">
      <c r="A59" s="88" t="s">
        <v>49</v>
      </c>
      <c r="B59" s="89"/>
      <c r="C59" s="89"/>
      <c r="D59" s="89"/>
      <c r="E59" s="89"/>
      <c r="F59" s="89"/>
      <c r="G59" s="89"/>
      <c r="H59" s="89"/>
      <c r="I59" s="90"/>
    </row>
    <row r="60" spans="1:9" ht="75.75" customHeight="1" thickBot="1" x14ac:dyDescent="0.3">
      <c r="A60" s="132"/>
      <c r="B60" s="133"/>
      <c r="C60" s="133"/>
      <c r="D60" s="133"/>
      <c r="E60" s="133"/>
      <c r="F60" s="133"/>
      <c r="G60" s="133"/>
      <c r="H60" s="133"/>
      <c r="I60" s="134"/>
    </row>
    <row r="61" spans="1:9" ht="15.75" thickBot="1" x14ac:dyDescent="0.3"/>
    <row r="62" spans="1:9" ht="19.5" customHeight="1" thickBot="1" x14ac:dyDescent="0.3">
      <c r="A62" s="129" t="s">
        <v>50</v>
      </c>
      <c r="B62" s="130"/>
      <c r="C62" s="130"/>
      <c r="D62" s="130"/>
      <c r="E62" s="131"/>
    </row>
    <row r="63" spans="1:9" ht="30.75" customHeight="1" thickBot="1" x14ac:dyDescent="0.3">
      <c r="A63" s="119" t="s">
        <v>51</v>
      </c>
      <c r="B63" s="120"/>
      <c r="C63" s="52" t="str">
        <f>IF(IFERROR(H44+J44,)&gt;=20,"PASS",IF(AND(IFERROR(H44+J44,)&gt;=10,L9="YES"),"PASS","FAIL"))</f>
        <v>FAIL</v>
      </c>
      <c r="D63" s="123" t="str">
        <f>IF(AND(C63="PASS",C64="PASS",C65="PASS"),"ELIGIBLE FOR COSMOS ORGANIC",IF(C65="PASS","ELIGIBLE FOR COSMOS NATURAL","NOT COMPLIANT"))</f>
        <v>NOT COMPLIANT</v>
      </c>
      <c r="E63" s="124"/>
    </row>
    <row r="64" spans="1:9" ht="30.75" customHeight="1" thickBot="1" x14ac:dyDescent="0.3">
      <c r="A64" s="119" t="s">
        <v>52</v>
      </c>
      <c r="B64" s="120"/>
      <c r="C64" s="52" t="str">
        <f>IF(IFERROR(H44/G44*100,)&gt;=95,"PASS","FAIL")</f>
        <v>FAIL</v>
      </c>
      <c r="D64" s="125"/>
      <c r="E64" s="126"/>
    </row>
    <row r="65" spans="1:5" ht="30.75" customHeight="1" thickBot="1" x14ac:dyDescent="0.3">
      <c r="A65" s="121" t="s">
        <v>53</v>
      </c>
      <c r="B65" s="122"/>
      <c r="C65" s="52" t="str">
        <f>IF(IFERROR(C44-K44,)&gt;=98,"PASS","FAIL")</f>
        <v>FAIL</v>
      </c>
      <c r="D65" s="127"/>
      <c r="E65" s="128"/>
    </row>
    <row r="66" spans="1:5" ht="30" customHeight="1" x14ac:dyDescent="0.25">
      <c r="A66" s="118" t="s">
        <v>54</v>
      </c>
      <c r="B66" s="118"/>
      <c r="C66" s="118"/>
      <c r="D66" s="118"/>
      <c r="E66" s="118"/>
    </row>
  </sheetData>
  <sheetProtection algorithmName="SHA-512" hashValue="/nAAzQcIB4TRgoAVTi0DPPE398+JZZf1aBjoJnUJ5XpgO2+PrN6tRXAnvNnwYyPNc1ikEwOSJIRosHC9UBfQCg==" saltValue="WG9P2ijrUPAaOj1/OFOUiQ==" spinCount="100000" sheet="1" objects="1" scenarios="1" selectLockedCells="1"/>
  <mergeCells count="83">
    <mergeCell ref="E38:F38"/>
    <mergeCell ref="E39:F39"/>
    <mergeCell ref="A66:E66"/>
    <mergeCell ref="A63:B63"/>
    <mergeCell ref="A64:B64"/>
    <mergeCell ref="A65:B65"/>
    <mergeCell ref="D63:E65"/>
    <mergeCell ref="A62:E62"/>
    <mergeCell ref="D49:E49"/>
    <mergeCell ref="A59:I59"/>
    <mergeCell ref="A60:I60"/>
    <mergeCell ref="A46:I46"/>
    <mergeCell ref="G54:I54"/>
    <mergeCell ref="G55:I55"/>
    <mergeCell ref="G49:I49"/>
    <mergeCell ref="G47:I47"/>
    <mergeCell ref="E33:F33"/>
    <mergeCell ref="E34:F34"/>
    <mergeCell ref="E35:F35"/>
    <mergeCell ref="E36:F36"/>
    <mergeCell ref="E37:F37"/>
    <mergeCell ref="D52:E52"/>
    <mergeCell ref="D53:E53"/>
    <mergeCell ref="D57:E57"/>
    <mergeCell ref="D54:E54"/>
    <mergeCell ref="D55:E55"/>
    <mergeCell ref="D56:E56"/>
    <mergeCell ref="G56:I56"/>
    <mergeCell ref="G57:I57"/>
    <mergeCell ref="G48:I48"/>
    <mergeCell ref="G50:I50"/>
    <mergeCell ref="G51:I51"/>
    <mergeCell ref="G52:I52"/>
    <mergeCell ref="G53:I53"/>
    <mergeCell ref="E19:F19"/>
    <mergeCell ref="E20:F20"/>
    <mergeCell ref="E26:F26"/>
    <mergeCell ref="A9:K9"/>
    <mergeCell ref="G7:L7"/>
    <mergeCell ref="C8:L8"/>
    <mergeCell ref="E27:F27"/>
    <mergeCell ref="E28:F28"/>
    <mergeCell ref="E29:F29"/>
    <mergeCell ref="E30:F30"/>
    <mergeCell ref="E31:F31"/>
    <mergeCell ref="E32:F32"/>
    <mergeCell ref="D47:E47"/>
    <mergeCell ref="A1:O1"/>
    <mergeCell ref="A5:A7"/>
    <mergeCell ref="C5:F5"/>
    <mergeCell ref="C7:F7"/>
    <mergeCell ref="A2:O2"/>
    <mergeCell ref="C6:F6"/>
    <mergeCell ref="M4:O4"/>
    <mergeCell ref="N7:O7"/>
    <mergeCell ref="N5:O5"/>
    <mergeCell ref="N6:O6"/>
    <mergeCell ref="B3:L3"/>
    <mergeCell ref="B4:L4"/>
    <mergeCell ref="G5:L5"/>
    <mergeCell ref="G6:L6"/>
    <mergeCell ref="N8:O8"/>
    <mergeCell ref="E22:F22"/>
    <mergeCell ref="E23:F23"/>
    <mergeCell ref="E24:F24"/>
    <mergeCell ref="E25:F25"/>
    <mergeCell ref="E21:F21"/>
    <mergeCell ref="E16:F16"/>
    <mergeCell ref="A11:O11"/>
    <mergeCell ref="A8:B8"/>
    <mergeCell ref="E12:F12"/>
    <mergeCell ref="E13:F13"/>
    <mergeCell ref="E14:F14"/>
    <mergeCell ref="E15:F15"/>
    <mergeCell ref="N9:O9"/>
    <mergeCell ref="E17:F17"/>
    <mergeCell ref="E18:F18"/>
    <mergeCell ref="E40:F40"/>
    <mergeCell ref="E41:F41"/>
    <mergeCell ref="E42:F42"/>
    <mergeCell ref="D50:E50"/>
    <mergeCell ref="D51:E51"/>
    <mergeCell ref="D48:E48"/>
  </mergeCells>
  <conditionalFormatting sqref="C44">
    <cfRule type="cellIs" dxfId="3" priority="1" operator="equal">
      <formula>100</formula>
    </cfRule>
    <cfRule type="cellIs" dxfId="2" priority="2" operator="notEqual">
      <formula>100</formula>
    </cfRule>
  </conditionalFormatting>
  <dataValidations count="2">
    <dataValidation type="list" allowBlank="1" showInputMessage="1" showErrorMessage="1" sqref="L9" xr:uid="{F0271020-E304-4116-A6DB-385C66273123}">
      <formula1>"YES,NO"</formula1>
    </dataValidation>
    <dataValidation type="list" allowBlank="1" showInputMessage="1" showErrorMessage="1" sqref="C8:L8" xr:uid="{2F00DCA6-7B84-4617-8EFB-B0959B463E01}">
      <formula1>"COSMOS ORGANIC,COSMOS NATURAL,COSMOS CERTIFIED, COSMOS APPROVED"</formula1>
    </dataValidation>
  </dataValidations>
  <pageMargins left="0.7" right="0.7" top="0.75" bottom="0.75" header="0.3" footer="0.3"/>
  <pageSetup paperSize="9" scale="55" fitToHeight="0" orientation="landscape" r:id="rId1"/>
  <ignoredErrors>
    <ignoredError sqref="D63" evalErro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19050</xdr:rowOff>
                  </from>
                  <to>
                    <xdr:col>1</xdr:col>
                    <xdr:colOff>800100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19050</xdr:rowOff>
                  </from>
                  <to>
                    <xdr:col>1</xdr:col>
                    <xdr:colOff>800100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6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19050</xdr:rowOff>
                  </from>
                  <to>
                    <xdr:col>1</xdr:col>
                    <xdr:colOff>800100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394D5BE9-1C01-4DDF-81FF-34619F611FFA}">
          <x14:formula1>
            <xm:f>OFFSET('Supplier List'!$S$1,0,0,COUNTA('Supplier List'!$S:$S),1)</xm:f>
          </x14:formula1>
          <xm:sqref>B48:B57 B13:B42</xm:sqref>
        </x14:dataValidation>
        <x14:dataValidation type="list" allowBlank="1" showInputMessage="1" xr:uid="{8401F3D0-8D45-4164-9E81-D20A13498476}">
          <x14:formula1>
            <xm:f>OFFSET('Supplier List'!$R$1,0,0,COUNTA('Supplier List'!$R:$R),1)</xm:f>
          </x14:formula1>
          <xm:sqref>A48:A57 A13:A42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2D2A1-F75B-4BCE-8DF3-06303CFC634A}">
  <sheetPr>
    <pageSetUpPr fitToPage="1"/>
  </sheetPr>
  <dimension ref="A1:O66"/>
  <sheetViews>
    <sheetView showGridLines="0" showZeros="0" zoomScaleNormal="100" workbookViewId="0">
      <selection activeCell="B4" sqref="B4:L4"/>
    </sheetView>
  </sheetViews>
  <sheetFormatPr defaultRowHeight="15" x14ac:dyDescent="0.25"/>
  <cols>
    <col min="1" max="2" width="25.7109375" customWidth="1"/>
    <col min="3" max="6" width="15.7109375" customWidth="1"/>
    <col min="7" max="12" width="10.7109375" customWidth="1"/>
    <col min="13" max="13" width="15.7109375" customWidth="1"/>
    <col min="14" max="15" width="30.7109375" customWidth="1"/>
  </cols>
  <sheetData>
    <row r="1" spans="1:15" ht="26.25" x14ac:dyDescent="0.25">
      <c r="A1" s="95" t="s">
        <v>28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15.75" thickBot="1" x14ac:dyDescent="0.3">
      <c r="A2" s="105" t="s">
        <v>29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ht="19.5" thickBot="1" x14ac:dyDescent="0.3">
      <c r="A3" s="28" t="s">
        <v>30</v>
      </c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3"/>
    </row>
    <row r="4" spans="1:15" ht="19.5" customHeight="1" thickBot="1" x14ac:dyDescent="0.3">
      <c r="A4" s="28" t="s">
        <v>31</v>
      </c>
      <c r="B4" s="111"/>
      <c r="C4" s="112"/>
      <c r="D4" s="112"/>
      <c r="E4" s="112"/>
      <c r="F4" s="112"/>
      <c r="G4" s="112"/>
      <c r="H4" s="112"/>
      <c r="I4" s="112"/>
      <c r="J4" s="112"/>
      <c r="K4" s="112"/>
      <c r="L4" s="113"/>
      <c r="M4" s="106" t="s">
        <v>3</v>
      </c>
      <c r="N4" s="107"/>
      <c r="O4" s="108"/>
    </row>
    <row r="5" spans="1:15" ht="19.5" thickBot="1" x14ac:dyDescent="0.3">
      <c r="A5" s="96" t="s">
        <v>32</v>
      </c>
      <c r="B5" s="30"/>
      <c r="C5" s="99" t="s">
        <v>33</v>
      </c>
      <c r="D5" s="100"/>
      <c r="E5" s="100"/>
      <c r="F5" s="101"/>
      <c r="G5" s="111"/>
      <c r="H5" s="112"/>
      <c r="I5" s="112"/>
      <c r="J5" s="112"/>
      <c r="K5" s="112"/>
      <c r="L5" s="113"/>
      <c r="M5" s="31" t="s">
        <v>34</v>
      </c>
      <c r="N5" s="109"/>
      <c r="O5" s="110"/>
    </row>
    <row r="6" spans="1:15" ht="19.5" thickBot="1" x14ac:dyDescent="0.3">
      <c r="A6" s="97"/>
      <c r="B6" s="29"/>
      <c r="C6" s="88" t="s">
        <v>35</v>
      </c>
      <c r="D6" s="89"/>
      <c r="E6" s="89"/>
      <c r="F6" s="90"/>
      <c r="G6" s="111"/>
      <c r="H6" s="112"/>
      <c r="I6" s="112"/>
      <c r="J6" s="112"/>
      <c r="K6" s="112"/>
      <c r="L6" s="113"/>
      <c r="M6" s="31" t="s">
        <v>36</v>
      </c>
      <c r="N6" s="109"/>
      <c r="O6" s="110"/>
    </row>
    <row r="7" spans="1:15" ht="19.5" thickBot="1" x14ac:dyDescent="0.3">
      <c r="A7" s="98"/>
      <c r="B7" s="29"/>
      <c r="C7" s="102" t="s">
        <v>37</v>
      </c>
      <c r="D7" s="103"/>
      <c r="E7" s="103"/>
      <c r="F7" s="104"/>
      <c r="G7" s="111"/>
      <c r="H7" s="112"/>
      <c r="I7" s="112"/>
      <c r="J7" s="112"/>
      <c r="K7" s="112"/>
      <c r="L7" s="113"/>
      <c r="M7" s="32">
        <f>IFERROR(ROUNDDOWN(H44+J44,2),)</f>
        <v>0</v>
      </c>
      <c r="N7" s="86" t="s">
        <v>38</v>
      </c>
      <c r="O7" s="87"/>
    </row>
    <row r="8" spans="1:15" ht="19.5" thickBot="1" x14ac:dyDescent="0.3">
      <c r="A8" s="88" t="s">
        <v>39</v>
      </c>
      <c r="B8" s="90"/>
      <c r="C8" s="111"/>
      <c r="D8" s="112"/>
      <c r="E8" s="112"/>
      <c r="F8" s="112"/>
      <c r="G8" s="112"/>
      <c r="H8" s="112"/>
      <c r="I8" s="112"/>
      <c r="J8" s="112"/>
      <c r="K8" s="112"/>
      <c r="L8" s="113"/>
      <c r="M8" s="32">
        <f>IFERROR(ROUNDDOWN((H44+J44)/(G44+I44+K44+L44)*100,2),)</f>
        <v>0</v>
      </c>
      <c r="N8" s="86" t="s">
        <v>40</v>
      </c>
      <c r="O8" s="87"/>
    </row>
    <row r="9" spans="1:15" ht="19.5" customHeight="1" thickBot="1" x14ac:dyDescent="0.3">
      <c r="A9" s="88" t="s">
        <v>41</v>
      </c>
      <c r="B9" s="89"/>
      <c r="C9" s="100"/>
      <c r="D9" s="100"/>
      <c r="E9" s="100"/>
      <c r="F9" s="100"/>
      <c r="G9" s="100"/>
      <c r="H9" s="100"/>
      <c r="I9" s="100"/>
      <c r="J9" s="100"/>
      <c r="K9" s="101"/>
      <c r="L9" s="53"/>
      <c r="M9" s="32">
        <f>IFERROR(ROUNDDOWN(C44-K44-L44,2),)</f>
        <v>0</v>
      </c>
      <c r="N9" s="86" t="s">
        <v>42</v>
      </c>
      <c r="O9" s="87"/>
    </row>
    <row r="10" spans="1:15" ht="19.5" customHeight="1" thickBot="1" x14ac:dyDescent="0.3"/>
    <row r="11" spans="1:15" ht="19.5" customHeight="1" thickBot="1" x14ac:dyDescent="0.3">
      <c r="A11" s="88" t="s">
        <v>43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90"/>
    </row>
    <row r="12" spans="1:15" ht="30.75" thickBot="1" x14ac:dyDescent="0.3">
      <c r="A12" s="33" t="s">
        <v>44</v>
      </c>
      <c r="B12" s="33" t="s">
        <v>17</v>
      </c>
      <c r="C12" s="34" t="s">
        <v>45</v>
      </c>
      <c r="D12" s="35" t="s">
        <v>46</v>
      </c>
      <c r="E12" s="91" t="s">
        <v>18</v>
      </c>
      <c r="F12" s="92"/>
      <c r="G12" s="36" t="s">
        <v>21</v>
      </c>
      <c r="H12" s="35" t="s">
        <v>22</v>
      </c>
      <c r="I12" s="35" t="s">
        <v>23</v>
      </c>
      <c r="J12" s="35" t="s">
        <v>24</v>
      </c>
      <c r="K12" s="35" t="s">
        <v>25</v>
      </c>
      <c r="L12" s="35" t="s">
        <v>26</v>
      </c>
      <c r="M12" s="35" t="s">
        <v>9</v>
      </c>
      <c r="N12" s="35" t="s">
        <v>27</v>
      </c>
      <c r="O12" s="35" t="s">
        <v>11</v>
      </c>
    </row>
    <row r="13" spans="1:15" x14ac:dyDescent="0.25">
      <c r="A13" s="9"/>
      <c r="B13" s="13"/>
      <c r="C13" s="25"/>
      <c r="D13" s="20" cm="1">
        <f t="array" ref="D13">INDEX(Table1[Product / Ingredient Code],MATCH(A13&amp;B13,Table1[Product / Ingredient Name]&amp;Table1[Supplier Name],0))</f>
        <v>0</v>
      </c>
      <c r="E13" s="85" cm="1">
        <f t="array" ref="E13">INDEX(Table1[INCI Name],MATCH(A13&amp;B13,Table1[Product / Ingredient Name]&amp;Table1[Supplier Name],0))</f>
        <v>0</v>
      </c>
      <c r="F13" s="85"/>
      <c r="G13" s="38" cm="1">
        <f t="array" ref="G13">INDEX(Table1[% PPAI],MATCH(A13&amp;B13,Table1[Product / Ingredient Name]&amp;Table1[Supplier Name],0))*C13/100</f>
        <v>0</v>
      </c>
      <c r="H13" s="39" cm="1">
        <f t="array" ref="H13">INDEX(Table1[% ORG PPAI],MATCH(A13&amp;B13,Table1[Product / Ingredient Name]&amp;Table1[Supplier Name],0))*C13/100</f>
        <v>0</v>
      </c>
      <c r="I13" s="39" cm="1">
        <f t="array" ref="I13">INDEX(Table1[% CPAI],MATCH(A13&amp;B13,Table1[Product / Ingredient Name]&amp;Table1[Supplier Name],0))*C13/100</f>
        <v>0</v>
      </c>
      <c r="J13" s="39" cm="1">
        <f t="array" ref="J13">INDEX(Table1[% ORG CPAI],MATCH(A13&amp;B13,Table1[Product / Ingredient Name]&amp;Table1[Supplier Name],0))*C13/100</f>
        <v>0</v>
      </c>
      <c r="K13" s="39" cm="1">
        <f t="array" ref="K13">INDEX(Table1[% PeMo],MATCH(A13&amp;B13,Table1[Product / Ingredient Name]&amp;Table1[Supplier Name],0))*C13/100</f>
        <v>0</v>
      </c>
      <c r="L13" s="39" cm="1">
        <f t="array" ref="L13">INDEX(Table1[% NNI],MATCH(A13&amp;B13,Table1[Product / Ingredient Name]&amp;Table1[Supplier Name],0))*C13/100</f>
        <v>0</v>
      </c>
      <c r="M13" s="37" cm="1">
        <f t="array" ref="M13">INDEX(Table1[Approved?],MATCH(A13&amp;B13,Table1[Product / Ingredient Name]&amp;Table1[Supplier Name],0))</f>
        <v>0</v>
      </c>
      <c r="N13" s="37" cm="1">
        <f t="array" ref="N13">INDEX(Table1[Restriction],MATCH(A13&amp;B13,Table1[Product / Ingredient Name]&amp;Table1[Supplier Name],0))</f>
        <v>0</v>
      </c>
      <c r="O13" s="10" cm="1">
        <f t="array" ref="O13">INDEX(Table1[Comments],MATCH(A13&amp;B13,Table1[Product / Ingredient Name]&amp;Table1[Supplier Name],0))</f>
        <v>0</v>
      </c>
    </row>
    <row r="14" spans="1:15" x14ac:dyDescent="0.25">
      <c r="A14" s="4"/>
      <c r="B14" s="1"/>
      <c r="C14" s="26"/>
      <c r="D14" s="21" cm="1">
        <f t="array" ref="D14">INDEX(Table1[Product / Ingredient Code],MATCH(A14&amp;B14,Table1[Product / Ingredient Name]&amp;Table1[Supplier Name],0))</f>
        <v>0</v>
      </c>
      <c r="E14" s="82" cm="1">
        <f t="array" ref="E14">INDEX(Table1[INCI Name],MATCH(A14&amp;B14,Table1[Product / Ingredient Name]&amp;Table1[Supplier Name],0))</f>
        <v>0</v>
      </c>
      <c r="F14" s="82"/>
      <c r="G14" s="41" cm="1">
        <f t="array" ref="G14">INDEX(Table1[% PPAI],MATCH(A14&amp;B14,Table1[Product / Ingredient Name]&amp;Table1[Supplier Name],0))*C14/100</f>
        <v>0</v>
      </c>
      <c r="H14" s="42" cm="1">
        <f t="array" ref="H14">INDEX(Table1[% ORG PPAI],MATCH(A14&amp;B14,Table1[Product / Ingredient Name]&amp;Table1[Supplier Name],0))*C14/100</f>
        <v>0</v>
      </c>
      <c r="I14" s="42" cm="1">
        <f t="array" ref="I14">INDEX(Table1[% CPAI],MATCH(A14&amp;B14,Table1[Product / Ingredient Name]&amp;Table1[Supplier Name],0))*C14/100</f>
        <v>0</v>
      </c>
      <c r="J14" s="42" cm="1">
        <f t="array" ref="J14">INDEX(Table1[% ORG CPAI],MATCH(A14&amp;B14,Table1[Product / Ingredient Name]&amp;Table1[Supplier Name],0))*C14/100</f>
        <v>0</v>
      </c>
      <c r="K14" s="42" cm="1">
        <f t="array" ref="K14">INDEX(Table1[% PeMo],MATCH(A14&amp;B14,Table1[Product / Ingredient Name]&amp;Table1[Supplier Name],0))*C14/100</f>
        <v>0</v>
      </c>
      <c r="L14" s="42" cm="1">
        <f t="array" ref="L14">INDEX(Table1[% NNI],MATCH(A14&amp;B14,Table1[Product / Ingredient Name]&amp;Table1[Supplier Name],0))*C14/100</f>
        <v>0</v>
      </c>
      <c r="M14" s="40" cm="1">
        <f t="array" ref="M14">INDEX(Table1[Approved?],MATCH(A14&amp;B14,Table1[Product / Ingredient Name]&amp;Table1[Supplier Name],0))</f>
        <v>0</v>
      </c>
      <c r="N14" s="40" cm="1">
        <f t="array" ref="N14">INDEX(Table1[Restriction],MATCH(A14&amp;B14,Table1[Product / Ingredient Name]&amp;Table1[Supplier Name],0))</f>
        <v>0</v>
      </c>
      <c r="O14" s="11" cm="1">
        <f t="array" ref="O14">INDEX(Table1[Comments],MATCH(A14&amp;B14,Table1[Product / Ingredient Name]&amp;Table1[Supplier Name],0))</f>
        <v>0</v>
      </c>
    </row>
    <row r="15" spans="1:15" x14ac:dyDescent="0.25">
      <c r="A15" s="4"/>
      <c r="B15" s="1"/>
      <c r="C15" s="26"/>
      <c r="D15" s="21" cm="1">
        <f t="array" ref="D15">INDEX(Table1[Product / Ingredient Code],MATCH(A15&amp;B15,Table1[Product / Ingredient Name]&amp;Table1[Supplier Name],0))</f>
        <v>0</v>
      </c>
      <c r="E15" s="82" cm="1">
        <f t="array" ref="E15">INDEX(Table1[INCI Name],MATCH(A15&amp;B15,Table1[Product / Ingredient Name]&amp;Table1[Supplier Name],0))</f>
        <v>0</v>
      </c>
      <c r="F15" s="82"/>
      <c r="G15" s="41" cm="1">
        <f t="array" ref="G15">INDEX(Table1[% PPAI],MATCH(A15&amp;B15,Table1[Product / Ingredient Name]&amp;Table1[Supplier Name],0))*C15/100</f>
        <v>0</v>
      </c>
      <c r="H15" s="42" cm="1">
        <f t="array" ref="H15">INDEX(Table1[% ORG PPAI],MATCH(A15&amp;B15,Table1[Product / Ingredient Name]&amp;Table1[Supplier Name],0))*C15/100</f>
        <v>0</v>
      </c>
      <c r="I15" s="42" cm="1">
        <f t="array" ref="I15">INDEX(Table1[% CPAI],MATCH(A15&amp;B15,Table1[Product / Ingredient Name]&amp;Table1[Supplier Name],0))*C15/100</f>
        <v>0</v>
      </c>
      <c r="J15" s="42" cm="1">
        <f t="array" ref="J15">INDEX(Table1[% ORG CPAI],MATCH(A15&amp;B15,Table1[Product / Ingredient Name]&amp;Table1[Supplier Name],0))*C15/100</f>
        <v>0</v>
      </c>
      <c r="K15" s="42" cm="1">
        <f t="array" ref="K15">INDEX(Table1[% PeMo],MATCH(A15&amp;B15,Table1[Product / Ingredient Name]&amp;Table1[Supplier Name],0))*C15/100</f>
        <v>0</v>
      </c>
      <c r="L15" s="42" cm="1">
        <f t="array" ref="L15">INDEX(Table1[% NNI],MATCH(A15&amp;B15,Table1[Product / Ingredient Name]&amp;Table1[Supplier Name],0))*C15/100</f>
        <v>0</v>
      </c>
      <c r="M15" s="40" cm="1">
        <f t="array" ref="M15">INDEX(Table1[Approved?],MATCH(A15&amp;B15,Table1[Product / Ingredient Name]&amp;Table1[Supplier Name],0))</f>
        <v>0</v>
      </c>
      <c r="N15" s="40" cm="1">
        <f t="array" ref="N15">INDEX(Table1[Restriction],MATCH(A15&amp;B15,Table1[Product / Ingredient Name]&amp;Table1[Supplier Name],0))</f>
        <v>0</v>
      </c>
      <c r="O15" s="11" cm="1">
        <f t="array" ref="O15">INDEX(Table1[Comments],MATCH(A15&amp;B15,Table1[Product / Ingredient Name]&amp;Table1[Supplier Name],0))</f>
        <v>0</v>
      </c>
    </row>
    <row r="16" spans="1:15" x14ac:dyDescent="0.25">
      <c r="A16" s="4"/>
      <c r="B16" s="1"/>
      <c r="C16" s="26"/>
      <c r="D16" s="21" cm="1">
        <f t="array" ref="D16">INDEX(Table1[Product / Ingredient Code],MATCH(A16&amp;B16,Table1[Product / Ingredient Name]&amp;Table1[Supplier Name],0))</f>
        <v>0</v>
      </c>
      <c r="E16" s="82" cm="1">
        <f t="array" ref="E16">INDEX(Table1[INCI Name],MATCH(A16&amp;B16,Table1[Product / Ingredient Name]&amp;Table1[Supplier Name],0))</f>
        <v>0</v>
      </c>
      <c r="F16" s="82"/>
      <c r="G16" s="41" cm="1">
        <f t="array" ref="G16">INDEX(Table1[% PPAI],MATCH(A16&amp;B16,Table1[Product / Ingredient Name]&amp;Table1[Supplier Name],0))*C16/100</f>
        <v>0</v>
      </c>
      <c r="H16" s="42" cm="1">
        <f t="array" ref="H16">INDEX(Table1[% ORG PPAI],MATCH(A16&amp;B16,Table1[Product / Ingredient Name]&amp;Table1[Supplier Name],0))*C16/100</f>
        <v>0</v>
      </c>
      <c r="I16" s="42" cm="1">
        <f t="array" ref="I16">INDEX(Table1[% CPAI],MATCH(A16&amp;B16,Table1[Product / Ingredient Name]&amp;Table1[Supplier Name],0))*C16/100</f>
        <v>0</v>
      </c>
      <c r="J16" s="42" cm="1">
        <f t="array" ref="J16">INDEX(Table1[% ORG CPAI],MATCH(A16&amp;B16,Table1[Product / Ingredient Name]&amp;Table1[Supplier Name],0))*C16/100</f>
        <v>0</v>
      </c>
      <c r="K16" s="42" cm="1">
        <f t="array" ref="K16">INDEX(Table1[% PeMo],MATCH(A16&amp;B16,Table1[Product / Ingredient Name]&amp;Table1[Supplier Name],0))*C16/100</f>
        <v>0</v>
      </c>
      <c r="L16" s="42" cm="1">
        <f t="array" ref="L16">INDEX(Table1[% NNI],MATCH(A16&amp;B16,Table1[Product / Ingredient Name]&amp;Table1[Supplier Name],0))*C16/100</f>
        <v>0</v>
      </c>
      <c r="M16" s="40" cm="1">
        <f t="array" ref="M16">INDEX(Table1[Approved?],MATCH(A16&amp;B16,Table1[Product / Ingredient Name]&amp;Table1[Supplier Name],0))</f>
        <v>0</v>
      </c>
      <c r="N16" s="40" cm="1">
        <f t="array" ref="N16">INDEX(Table1[Restriction],MATCH(A16&amp;B16,Table1[Product / Ingredient Name]&amp;Table1[Supplier Name],0))</f>
        <v>0</v>
      </c>
      <c r="O16" s="11" cm="1">
        <f t="array" ref="O16">INDEX(Table1[Comments],MATCH(A16&amp;B16,Table1[Product / Ingredient Name]&amp;Table1[Supplier Name],0))</f>
        <v>0</v>
      </c>
    </row>
    <row r="17" spans="1:15" x14ac:dyDescent="0.25">
      <c r="A17" s="4"/>
      <c r="B17" s="1"/>
      <c r="C17" s="26"/>
      <c r="D17" s="21" cm="1">
        <f t="array" ref="D17">INDEX(Table1[Product / Ingredient Code],MATCH(A17&amp;B17,Table1[Product / Ingredient Name]&amp;Table1[Supplier Name],0))</f>
        <v>0</v>
      </c>
      <c r="E17" s="82" cm="1">
        <f t="array" ref="E17">INDEX(Table1[INCI Name],MATCH(A17&amp;B17,Table1[Product / Ingredient Name]&amp;Table1[Supplier Name],0))</f>
        <v>0</v>
      </c>
      <c r="F17" s="82"/>
      <c r="G17" s="41" cm="1">
        <f t="array" ref="G17">INDEX(Table1[% PPAI],MATCH(A17&amp;B17,Table1[Product / Ingredient Name]&amp;Table1[Supplier Name],0))*C17/100</f>
        <v>0</v>
      </c>
      <c r="H17" s="42" cm="1">
        <f t="array" ref="H17">INDEX(Table1[% ORG PPAI],MATCH(A17&amp;B17,Table1[Product / Ingredient Name]&amp;Table1[Supplier Name],0))*C17/100</f>
        <v>0</v>
      </c>
      <c r="I17" s="42" cm="1">
        <f t="array" ref="I17">INDEX(Table1[% CPAI],MATCH(A17&amp;B17,Table1[Product / Ingredient Name]&amp;Table1[Supplier Name],0))*C17/100</f>
        <v>0</v>
      </c>
      <c r="J17" s="42" cm="1">
        <f t="array" ref="J17">INDEX(Table1[% ORG CPAI],MATCH(A17&amp;B17,Table1[Product / Ingredient Name]&amp;Table1[Supplier Name],0))*C17/100</f>
        <v>0</v>
      </c>
      <c r="K17" s="42" cm="1">
        <f t="array" ref="K17">INDEX(Table1[% PeMo],MATCH(A17&amp;B17,Table1[Product / Ingredient Name]&amp;Table1[Supplier Name],0))*C17/100</f>
        <v>0</v>
      </c>
      <c r="L17" s="42" cm="1">
        <f t="array" ref="L17">INDEX(Table1[% NNI],MATCH(A17&amp;B17,Table1[Product / Ingredient Name]&amp;Table1[Supplier Name],0))*C17/100</f>
        <v>0</v>
      </c>
      <c r="M17" s="40" cm="1">
        <f t="array" ref="M17">INDEX(Table1[Approved?],MATCH(A17&amp;B17,Table1[Product / Ingredient Name]&amp;Table1[Supplier Name],0))</f>
        <v>0</v>
      </c>
      <c r="N17" s="40" cm="1">
        <f t="array" ref="N17">INDEX(Table1[Restriction],MATCH(A17&amp;B17,Table1[Product / Ingredient Name]&amp;Table1[Supplier Name],0))</f>
        <v>0</v>
      </c>
      <c r="O17" s="11" cm="1">
        <f t="array" ref="O17">INDEX(Table1[Comments],MATCH(A17&amp;B17,Table1[Product / Ingredient Name]&amp;Table1[Supplier Name],0))</f>
        <v>0</v>
      </c>
    </row>
    <row r="18" spans="1:15" x14ac:dyDescent="0.25">
      <c r="A18" s="4"/>
      <c r="B18" s="1"/>
      <c r="C18" s="26"/>
      <c r="D18" s="21" cm="1">
        <f t="array" ref="D18">INDEX(Table1[Product / Ingredient Code],MATCH(A18&amp;B18,Table1[Product / Ingredient Name]&amp;Table1[Supplier Name],0))</f>
        <v>0</v>
      </c>
      <c r="E18" s="82" cm="1">
        <f t="array" ref="E18">INDEX(Table1[INCI Name],MATCH(A18&amp;B18,Table1[Product / Ingredient Name]&amp;Table1[Supplier Name],0))</f>
        <v>0</v>
      </c>
      <c r="F18" s="82"/>
      <c r="G18" s="41" cm="1">
        <f t="array" ref="G18">INDEX(Table1[% PPAI],MATCH(A18&amp;B18,Table1[Product / Ingredient Name]&amp;Table1[Supplier Name],0))*C18/100</f>
        <v>0</v>
      </c>
      <c r="H18" s="42" cm="1">
        <f t="array" ref="H18">INDEX(Table1[% ORG PPAI],MATCH(A18&amp;B18,Table1[Product / Ingredient Name]&amp;Table1[Supplier Name],0))*C18/100</f>
        <v>0</v>
      </c>
      <c r="I18" s="42" cm="1">
        <f t="array" ref="I18">INDEX(Table1[% CPAI],MATCH(A18&amp;B18,Table1[Product / Ingredient Name]&amp;Table1[Supplier Name],0))*C18/100</f>
        <v>0</v>
      </c>
      <c r="J18" s="42" cm="1">
        <f t="array" ref="J18">INDEX(Table1[% ORG CPAI],MATCH(A18&amp;B18,Table1[Product / Ingredient Name]&amp;Table1[Supplier Name],0))*C18/100</f>
        <v>0</v>
      </c>
      <c r="K18" s="42" cm="1">
        <f t="array" ref="K18">INDEX(Table1[% PeMo],MATCH(A18&amp;B18,Table1[Product / Ingredient Name]&amp;Table1[Supplier Name],0))*C18/100</f>
        <v>0</v>
      </c>
      <c r="L18" s="42" cm="1">
        <f t="array" ref="L18">INDEX(Table1[% NNI],MATCH(A18&amp;B18,Table1[Product / Ingredient Name]&amp;Table1[Supplier Name],0))*C18/100</f>
        <v>0</v>
      </c>
      <c r="M18" s="40" cm="1">
        <f t="array" ref="M18">INDEX(Table1[Approved?],MATCH(A18&amp;B18,Table1[Product / Ingredient Name]&amp;Table1[Supplier Name],0))</f>
        <v>0</v>
      </c>
      <c r="N18" s="40" cm="1">
        <f t="array" ref="N18">INDEX(Table1[Restriction],MATCH(A18&amp;B18,Table1[Product / Ingredient Name]&amp;Table1[Supplier Name],0))</f>
        <v>0</v>
      </c>
      <c r="O18" s="11" cm="1">
        <f t="array" ref="O18">INDEX(Table1[Comments],MATCH(A18&amp;B18,Table1[Product / Ingredient Name]&amp;Table1[Supplier Name],0))</f>
        <v>0</v>
      </c>
    </row>
    <row r="19" spans="1:15" x14ac:dyDescent="0.25">
      <c r="A19" s="4"/>
      <c r="B19" s="1"/>
      <c r="C19" s="26"/>
      <c r="D19" s="21" cm="1">
        <f t="array" ref="D19">INDEX(Table1[Product / Ingredient Code],MATCH(A19&amp;B19,Table1[Product / Ingredient Name]&amp;Table1[Supplier Name],0))</f>
        <v>0</v>
      </c>
      <c r="E19" s="82" cm="1">
        <f t="array" ref="E19">INDEX(Table1[INCI Name],MATCH(A19&amp;B19,Table1[Product / Ingredient Name]&amp;Table1[Supplier Name],0))</f>
        <v>0</v>
      </c>
      <c r="F19" s="82"/>
      <c r="G19" s="41" cm="1">
        <f t="array" ref="G19">INDEX(Table1[% PPAI],MATCH(A19&amp;B19,Table1[Product / Ingredient Name]&amp;Table1[Supplier Name],0))*C19/100</f>
        <v>0</v>
      </c>
      <c r="H19" s="42" cm="1">
        <f t="array" ref="H19">INDEX(Table1[% ORG PPAI],MATCH(A19&amp;B19,Table1[Product / Ingredient Name]&amp;Table1[Supplier Name],0))*C19/100</f>
        <v>0</v>
      </c>
      <c r="I19" s="42" cm="1">
        <f t="array" ref="I19">INDEX(Table1[% CPAI],MATCH(A19&amp;B19,Table1[Product / Ingredient Name]&amp;Table1[Supplier Name],0))*C19/100</f>
        <v>0</v>
      </c>
      <c r="J19" s="42" cm="1">
        <f t="array" ref="J19">INDEX(Table1[% ORG CPAI],MATCH(A19&amp;B19,Table1[Product / Ingredient Name]&amp;Table1[Supplier Name],0))*C19/100</f>
        <v>0</v>
      </c>
      <c r="K19" s="42" cm="1">
        <f t="array" ref="K19">INDEX(Table1[% PeMo],MATCH(A19&amp;B19,Table1[Product / Ingredient Name]&amp;Table1[Supplier Name],0))*C19/100</f>
        <v>0</v>
      </c>
      <c r="L19" s="42" cm="1">
        <f t="array" ref="L19">INDEX(Table1[% NNI],MATCH(A19&amp;B19,Table1[Product / Ingredient Name]&amp;Table1[Supplier Name],0))*C19/100</f>
        <v>0</v>
      </c>
      <c r="M19" s="40" cm="1">
        <f t="array" ref="M19">INDEX(Table1[Approved?],MATCH(A19&amp;B19,Table1[Product / Ingredient Name]&amp;Table1[Supplier Name],0))</f>
        <v>0</v>
      </c>
      <c r="N19" s="40" cm="1">
        <f t="array" ref="N19">INDEX(Table1[Restriction],MATCH(A19&amp;B19,Table1[Product / Ingredient Name]&amp;Table1[Supplier Name],0))</f>
        <v>0</v>
      </c>
      <c r="O19" s="11" cm="1">
        <f t="array" ref="O19">INDEX(Table1[Comments],MATCH(A19&amp;B19,Table1[Product / Ingredient Name]&amp;Table1[Supplier Name],0))</f>
        <v>0</v>
      </c>
    </row>
    <row r="20" spans="1:15" x14ac:dyDescent="0.25">
      <c r="A20" s="4"/>
      <c r="B20" s="1"/>
      <c r="C20" s="26"/>
      <c r="D20" s="21" cm="1">
        <f t="array" ref="D20">INDEX(Table1[Product / Ingredient Code],MATCH(A20&amp;B20,Table1[Product / Ingredient Name]&amp;Table1[Supplier Name],0))</f>
        <v>0</v>
      </c>
      <c r="E20" s="82" cm="1">
        <f t="array" ref="E20">INDEX(Table1[INCI Name],MATCH(A20&amp;B20,Table1[Product / Ingredient Name]&amp;Table1[Supplier Name],0))</f>
        <v>0</v>
      </c>
      <c r="F20" s="82"/>
      <c r="G20" s="41" cm="1">
        <f t="array" ref="G20">INDEX(Table1[% PPAI],MATCH(A20&amp;B20,Table1[Product / Ingredient Name]&amp;Table1[Supplier Name],0))*C20/100</f>
        <v>0</v>
      </c>
      <c r="H20" s="42" cm="1">
        <f t="array" ref="H20">INDEX(Table1[% ORG PPAI],MATCH(A20&amp;B20,Table1[Product / Ingredient Name]&amp;Table1[Supplier Name],0))*C20/100</f>
        <v>0</v>
      </c>
      <c r="I20" s="42" cm="1">
        <f t="array" ref="I20">INDEX(Table1[% CPAI],MATCH(A20&amp;B20,Table1[Product / Ingredient Name]&amp;Table1[Supplier Name],0))*C20/100</f>
        <v>0</v>
      </c>
      <c r="J20" s="42" cm="1">
        <f t="array" ref="J20">INDEX(Table1[% ORG CPAI],MATCH(A20&amp;B20,Table1[Product / Ingredient Name]&amp;Table1[Supplier Name],0))*C20/100</f>
        <v>0</v>
      </c>
      <c r="K20" s="42" cm="1">
        <f t="array" ref="K20">INDEX(Table1[% PeMo],MATCH(A20&amp;B20,Table1[Product / Ingredient Name]&amp;Table1[Supplier Name],0))*C20/100</f>
        <v>0</v>
      </c>
      <c r="L20" s="42" cm="1">
        <f t="array" ref="L20">INDEX(Table1[% NNI],MATCH(A20&amp;B20,Table1[Product / Ingredient Name]&amp;Table1[Supplier Name],0))*C20/100</f>
        <v>0</v>
      </c>
      <c r="M20" s="40" cm="1">
        <f t="array" ref="M20">INDEX(Table1[Approved?],MATCH(A20&amp;B20,Table1[Product / Ingredient Name]&amp;Table1[Supplier Name],0))</f>
        <v>0</v>
      </c>
      <c r="N20" s="40" cm="1">
        <f t="array" ref="N20">INDEX(Table1[Restriction],MATCH(A20&amp;B20,Table1[Product / Ingredient Name]&amp;Table1[Supplier Name],0))</f>
        <v>0</v>
      </c>
      <c r="O20" s="11" cm="1">
        <f t="array" ref="O20">INDEX(Table1[Comments],MATCH(A20&amp;B20,Table1[Product / Ingredient Name]&amp;Table1[Supplier Name],0))</f>
        <v>0</v>
      </c>
    </row>
    <row r="21" spans="1:15" x14ac:dyDescent="0.25">
      <c r="A21" s="4"/>
      <c r="B21" s="1"/>
      <c r="C21" s="26"/>
      <c r="D21" s="21" cm="1">
        <f t="array" ref="D21">INDEX(Table1[Product / Ingredient Code],MATCH(A21&amp;B21,Table1[Product / Ingredient Name]&amp;Table1[Supplier Name],0))</f>
        <v>0</v>
      </c>
      <c r="E21" s="82" cm="1">
        <f t="array" ref="E21">INDEX(Table1[INCI Name],MATCH(A21&amp;B21,Table1[Product / Ingredient Name]&amp;Table1[Supplier Name],0))</f>
        <v>0</v>
      </c>
      <c r="F21" s="82"/>
      <c r="G21" s="41" cm="1">
        <f t="array" ref="G21">INDEX(Table1[% PPAI],MATCH(A21&amp;B21,Table1[Product / Ingredient Name]&amp;Table1[Supplier Name],0))*C21/100</f>
        <v>0</v>
      </c>
      <c r="H21" s="42" cm="1">
        <f t="array" ref="H21">INDEX(Table1[% ORG PPAI],MATCH(A21&amp;B21,Table1[Product / Ingredient Name]&amp;Table1[Supplier Name],0))*C21/100</f>
        <v>0</v>
      </c>
      <c r="I21" s="42" cm="1">
        <f t="array" ref="I21">INDEX(Table1[% CPAI],MATCH(A21&amp;B21,Table1[Product / Ingredient Name]&amp;Table1[Supplier Name],0))*C21/100</f>
        <v>0</v>
      </c>
      <c r="J21" s="42" cm="1">
        <f t="array" ref="J21">INDEX(Table1[% ORG CPAI],MATCH(A21&amp;B21,Table1[Product / Ingredient Name]&amp;Table1[Supplier Name],0))*C21/100</f>
        <v>0</v>
      </c>
      <c r="K21" s="42" cm="1">
        <f t="array" ref="K21">INDEX(Table1[% PeMo],MATCH(A21&amp;B21,Table1[Product / Ingredient Name]&amp;Table1[Supplier Name],0))*C21/100</f>
        <v>0</v>
      </c>
      <c r="L21" s="42" cm="1">
        <f t="array" ref="L21">INDEX(Table1[% NNI],MATCH(A21&amp;B21,Table1[Product / Ingredient Name]&amp;Table1[Supplier Name],0))*C21/100</f>
        <v>0</v>
      </c>
      <c r="M21" s="40" cm="1">
        <f t="array" ref="M21">INDEX(Table1[Approved?],MATCH(A21&amp;B21,Table1[Product / Ingredient Name]&amp;Table1[Supplier Name],0))</f>
        <v>0</v>
      </c>
      <c r="N21" s="40" cm="1">
        <f t="array" ref="N21">INDEX(Table1[Restriction],MATCH(A21&amp;B21,Table1[Product / Ingredient Name]&amp;Table1[Supplier Name],0))</f>
        <v>0</v>
      </c>
      <c r="O21" s="11" cm="1">
        <f t="array" ref="O21">INDEX(Table1[Comments],MATCH(A21&amp;B21,Table1[Product / Ingredient Name]&amp;Table1[Supplier Name],0))</f>
        <v>0</v>
      </c>
    </row>
    <row r="22" spans="1:15" x14ac:dyDescent="0.25">
      <c r="A22" s="4"/>
      <c r="B22" s="1"/>
      <c r="C22" s="26"/>
      <c r="D22" s="21" cm="1">
        <f t="array" ref="D22">INDEX(Table1[Product / Ingredient Code],MATCH(A22&amp;B22,Table1[Product / Ingredient Name]&amp;Table1[Supplier Name],0))</f>
        <v>0</v>
      </c>
      <c r="E22" s="82" cm="1">
        <f t="array" ref="E22">INDEX(Table1[INCI Name],MATCH(A22&amp;B22,Table1[Product / Ingredient Name]&amp;Table1[Supplier Name],0))</f>
        <v>0</v>
      </c>
      <c r="F22" s="82"/>
      <c r="G22" s="41" cm="1">
        <f t="array" ref="G22">INDEX(Table1[% PPAI],MATCH(A22&amp;B22,Table1[Product / Ingredient Name]&amp;Table1[Supplier Name],0))*C22/100</f>
        <v>0</v>
      </c>
      <c r="H22" s="42" cm="1">
        <f t="array" ref="H22">INDEX(Table1[% ORG PPAI],MATCH(A22&amp;B22,Table1[Product / Ingredient Name]&amp;Table1[Supplier Name],0))*C22/100</f>
        <v>0</v>
      </c>
      <c r="I22" s="42" cm="1">
        <f t="array" ref="I22">INDEX(Table1[% CPAI],MATCH(A22&amp;B22,Table1[Product / Ingredient Name]&amp;Table1[Supplier Name],0))*C22/100</f>
        <v>0</v>
      </c>
      <c r="J22" s="42" cm="1">
        <f t="array" ref="J22">INDEX(Table1[% ORG CPAI],MATCH(A22&amp;B22,Table1[Product / Ingredient Name]&amp;Table1[Supplier Name],0))*C22/100</f>
        <v>0</v>
      </c>
      <c r="K22" s="42" cm="1">
        <f t="array" ref="K22">INDEX(Table1[% PeMo],MATCH(A22&amp;B22,Table1[Product / Ingredient Name]&amp;Table1[Supplier Name],0))*C22/100</f>
        <v>0</v>
      </c>
      <c r="L22" s="42" cm="1">
        <f t="array" ref="L22">INDEX(Table1[% NNI],MATCH(A22&amp;B22,Table1[Product / Ingredient Name]&amp;Table1[Supplier Name],0))*C22/100</f>
        <v>0</v>
      </c>
      <c r="M22" s="40" cm="1">
        <f t="array" ref="M22">INDEX(Table1[Approved?],MATCH(A22&amp;B22,Table1[Product / Ingredient Name]&amp;Table1[Supplier Name],0))</f>
        <v>0</v>
      </c>
      <c r="N22" s="40" cm="1">
        <f t="array" ref="N22">INDEX(Table1[Restriction],MATCH(A22&amp;B22,Table1[Product / Ingredient Name]&amp;Table1[Supplier Name],0))</f>
        <v>0</v>
      </c>
      <c r="O22" s="11" cm="1">
        <f t="array" ref="O22">INDEX(Table1[Comments],MATCH(A22&amp;B22,Table1[Product / Ingredient Name]&amp;Table1[Supplier Name],0))</f>
        <v>0</v>
      </c>
    </row>
    <row r="23" spans="1:15" x14ac:dyDescent="0.25">
      <c r="A23" s="4"/>
      <c r="B23" s="1"/>
      <c r="C23" s="26"/>
      <c r="D23" s="21" cm="1">
        <f t="array" ref="D23">INDEX(Table1[Product / Ingredient Code],MATCH(A23&amp;B23,Table1[Product / Ingredient Name]&amp;Table1[Supplier Name],0))</f>
        <v>0</v>
      </c>
      <c r="E23" s="82" cm="1">
        <f t="array" ref="E23">INDEX(Table1[INCI Name],MATCH(A23&amp;B23,Table1[Product / Ingredient Name]&amp;Table1[Supplier Name],0))</f>
        <v>0</v>
      </c>
      <c r="F23" s="82"/>
      <c r="G23" s="41" cm="1">
        <f t="array" ref="G23">INDEX(Table1[% PPAI],MATCH(A23&amp;B23,Table1[Product / Ingredient Name]&amp;Table1[Supplier Name],0))*C23/100</f>
        <v>0</v>
      </c>
      <c r="H23" s="42" cm="1">
        <f t="array" ref="H23">INDEX(Table1[% ORG PPAI],MATCH(A23&amp;B23,Table1[Product / Ingredient Name]&amp;Table1[Supplier Name],0))*C23/100</f>
        <v>0</v>
      </c>
      <c r="I23" s="42" cm="1">
        <f t="array" ref="I23">INDEX(Table1[% CPAI],MATCH(A23&amp;B23,Table1[Product / Ingredient Name]&amp;Table1[Supplier Name],0))*C23/100</f>
        <v>0</v>
      </c>
      <c r="J23" s="42" cm="1">
        <f t="array" ref="J23">INDEX(Table1[% ORG CPAI],MATCH(A23&amp;B23,Table1[Product / Ingredient Name]&amp;Table1[Supplier Name],0))*C23/100</f>
        <v>0</v>
      </c>
      <c r="K23" s="42" cm="1">
        <f t="array" ref="K23">INDEX(Table1[% PeMo],MATCH(A23&amp;B23,Table1[Product / Ingredient Name]&amp;Table1[Supplier Name],0))*C23/100</f>
        <v>0</v>
      </c>
      <c r="L23" s="42" cm="1">
        <f t="array" ref="L23">INDEX(Table1[% NNI],MATCH(A23&amp;B23,Table1[Product / Ingredient Name]&amp;Table1[Supplier Name],0))*C23/100</f>
        <v>0</v>
      </c>
      <c r="M23" s="40" cm="1">
        <f t="array" ref="M23">INDEX(Table1[Approved?],MATCH(A23&amp;B23,Table1[Product / Ingredient Name]&amp;Table1[Supplier Name],0))</f>
        <v>0</v>
      </c>
      <c r="N23" s="40" cm="1">
        <f t="array" ref="N23">INDEX(Table1[Restriction],MATCH(A23&amp;B23,Table1[Product / Ingredient Name]&amp;Table1[Supplier Name],0))</f>
        <v>0</v>
      </c>
      <c r="O23" s="11" cm="1">
        <f t="array" ref="O23">INDEX(Table1[Comments],MATCH(A23&amp;B23,Table1[Product / Ingredient Name]&amp;Table1[Supplier Name],0))</f>
        <v>0</v>
      </c>
    </row>
    <row r="24" spans="1:15" x14ac:dyDescent="0.25">
      <c r="A24" s="4"/>
      <c r="B24" s="1"/>
      <c r="C24" s="26"/>
      <c r="D24" s="21" cm="1">
        <f t="array" ref="D24">INDEX(Table1[Product / Ingredient Code],MATCH(A24&amp;B24,Table1[Product / Ingredient Name]&amp;Table1[Supplier Name],0))</f>
        <v>0</v>
      </c>
      <c r="E24" s="82" cm="1">
        <f t="array" ref="E24">INDEX(Table1[INCI Name],MATCH(A24&amp;B24,Table1[Product / Ingredient Name]&amp;Table1[Supplier Name],0))</f>
        <v>0</v>
      </c>
      <c r="F24" s="82"/>
      <c r="G24" s="41" cm="1">
        <f t="array" ref="G24">INDEX(Table1[% PPAI],MATCH(A24&amp;B24,Table1[Product / Ingredient Name]&amp;Table1[Supplier Name],0))*C24/100</f>
        <v>0</v>
      </c>
      <c r="H24" s="42" cm="1">
        <f t="array" ref="H24">INDEX(Table1[% ORG PPAI],MATCH(A24&amp;B24,Table1[Product / Ingredient Name]&amp;Table1[Supplier Name],0))*C24/100</f>
        <v>0</v>
      </c>
      <c r="I24" s="42" cm="1">
        <f t="array" ref="I24">INDEX(Table1[% CPAI],MATCH(A24&amp;B24,Table1[Product / Ingredient Name]&amp;Table1[Supplier Name],0))*C24/100</f>
        <v>0</v>
      </c>
      <c r="J24" s="42" cm="1">
        <f t="array" ref="J24">INDEX(Table1[% ORG CPAI],MATCH(A24&amp;B24,Table1[Product / Ingredient Name]&amp;Table1[Supplier Name],0))*C24/100</f>
        <v>0</v>
      </c>
      <c r="K24" s="42" cm="1">
        <f t="array" ref="K24">INDEX(Table1[% PeMo],MATCH(A24&amp;B24,Table1[Product / Ingredient Name]&amp;Table1[Supplier Name],0))*C24/100</f>
        <v>0</v>
      </c>
      <c r="L24" s="42" cm="1">
        <f t="array" ref="L24">INDEX(Table1[% NNI],MATCH(A24&amp;B24,Table1[Product / Ingredient Name]&amp;Table1[Supplier Name],0))*C24/100</f>
        <v>0</v>
      </c>
      <c r="M24" s="40" cm="1">
        <f t="array" ref="M24">INDEX(Table1[Approved?],MATCH(A24&amp;B24,Table1[Product / Ingredient Name]&amp;Table1[Supplier Name],0))</f>
        <v>0</v>
      </c>
      <c r="N24" s="40" cm="1">
        <f t="array" ref="N24">INDEX(Table1[Restriction],MATCH(A24&amp;B24,Table1[Product / Ingredient Name]&amp;Table1[Supplier Name],0))</f>
        <v>0</v>
      </c>
      <c r="O24" s="11" cm="1">
        <f t="array" ref="O24">INDEX(Table1[Comments],MATCH(A24&amp;B24,Table1[Product / Ingredient Name]&amp;Table1[Supplier Name],0))</f>
        <v>0</v>
      </c>
    </row>
    <row r="25" spans="1:15" x14ac:dyDescent="0.25">
      <c r="A25" s="4"/>
      <c r="B25" s="1"/>
      <c r="C25" s="26"/>
      <c r="D25" s="21" cm="1">
        <f t="array" ref="D25">INDEX(Table1[Product / Ingredient Code],MATCH(A25&amp;B25,Table1[Product / Ingredient Name]&amp;Table1[Supplier Name],0))</f>
        <v>0</v>
      </c>
      <c r="E25" s="82" cm="1">
        <f t="array" ref="E25">INDEX(Table1[INCI Name],MATCH(A25&amp;B25,Table1[Product / Ingredient Name]&amp;Table1[Supplier Name],0))</f>
        <v>0</v>
      </c>
      <c r="F25" s="82"/>
      <c r="G25" s="41" cm="1">
        <f t="array" ref="G25">INDEX(Table1[% PPAI],MATCH(A25&amp;B25,Table1[Product / Ingredient Name]&amp;Table1[Supplier Name],0))*C25/100</f>
        <v>0</v>
      </c>
      <c r="H25" s="42" cm="1">
        <f t="array" ref="H25">INDEX(Table1[% ORG PPAI],MATCH(A25&amp;B25,Table1[Product / Ingredient Name]&amp;Table1[Supplier Name],0))*C25/100</f>
        <v>0</v>
      </c>
      <c r="I25" s="42" cm="1">
        <f t="array" ref="I25">INDEX(Table1[% CPAI],MATCH(A25&amp;B25,Table1[Product / Ingredient Name]&amp;Table1[Supplier Name],0))*C25/100</f>
        <v>0</v>
      </c>
      <c r="J25" s="42" cm="1">
        <f t="array" ref="J25">INDEX(Table1[% ORG CPAI],MATCH(A25&amp;B25,Table1[Product / Ingredient Name]&amp;Table1[Supplier Name],0))*C25/100</f>
        <v>0</v>
      </c>
      <c r="K25" s="42" cm="1">
        <f t="array" ref="K25">INDEX(Table1[% PeMo],MATCH(A25&amp;B25,Table1[Product / Ingredient Name]&amp;Table1[Supplier Name],0))*C25/100</f>
        <v>0</v>
      </c>
      <c r="L25" s="42" cm="1">
        <f t="array" ref="L25">INDEX(Table1[% NNI],MATCH(A25&amp;B25,Table1[Product / Ingredient Name]&amp;Table1[Supplier Name],0))*C25/100</f>
        <v>0</v>
      </c>
      <c r="M25" s="40" cm="1">
        <f t="array" ref="M25">INDEX(Table1[Approved?],MATCH(A25&amp;B25,Table1[Product / Ingredient Name]&amp;Table1[Supplier Name],0))</f>
        <v>0</v>
      </c>
      <c r="N25" s="40" cm="1">
        <f t="array" ref="N25">INDEX(Table1[Restriction],MATCH(A25&amp;B25,Table1[Product / Ingredient Name]&amp;Table1[Supplier Name],0))</f>
        <v>0</v>
      </c>
      <c r="O25" s="11" cm="1">
        <f t="array" ref="O25">INDEX(Table1[Comments],MATCH(A25&amp;B25,Table1[Product / Ingredient Name]&amp;Table1[Supplier Name],0))</f>
        <v>0</v>
      </c>
    </row>
    <row r="26" spans="1:15" x14ac:dyDescent="0.25">
      <c r="A26" s="4"/>
      <c r="B26" s="1"/>
      <c r="C26" s="26"/>
      <c r="D26" s="21" cm="1">
        <f t="array" ref="D26">INDEX(Table1[Product / Ingredient Code],MATCH(A26&amp;B26,Table1[Product / Ingredient Name]&amp;Table1[Supplier Name],0))</f>
        <v>0</v>
      </c>
      <c r="E26" s="82" cm="1">
        <f t="array" ref="E26">INDEX(Table1[INCI Name],MATCH(A26&amp;B26,Table1[Product / Ingredient Name]&amp;Table1[Supplier Name],0))</f>
        <v>0</v>
      </c>
      <c r="F26" s="82"/>
      <c r="G26" s="41" cm="1">
        <f t="array" ref="G26">INDEX(Table1[% PPAI],MATCH(A26&amp;B26,Table1[Product / Ingredient Name]&amp;Table1[Supplier Name],0))*C26/100</f>
        <v>0</v>
      </c>
      <c r="H26" s="42" cm="1">
        <f t="array" ref="H26">INDEX(Table1[% ORG PPAI],MATCH(A26&amp;B26,Table1[Product / Ingredient Name]&amp;Table1[Supplier Name],0))*C26/100</f>
        <v>0</v>
      </c>
      <c r="I26" s="42" cm="1">
        <f t="array" ref="I26">INDEX(Table1[% CPAI],MATCH(A26&amp;B26,Table1[Product / Ingredient Name]&amp;Table1[Supplier Name],0))*C26/100</f>
        <v>0</v>
      </c>
      <c r="J26" s="42" cm="1">
        <f t="array" ref="J26">INDEX(Table1[% ORG CPAI],MATCH(A26&amp;B26,Table1[Product / Ingredient Name]&amp;Table1[Supplier Name],0))*C26/100</f>
        <v>0</v>
      </c>
      <c r="K26" s="42" cm="1">
        <f t="array" ref="K26">INDEX(Table1[% PeMo],MATCH(A26&amp;B26,Table1[Product / Ingredient Name]&amp;Table1[Supplier Name],0))*C26/100</f>
        <v>0</v>
      </c>
      <c r="L26" s="42" cm="1">
        <f t="array" ref="L26">INDEX(Table1[% NNI],MATCH(A26&amp;B26,Table1[Product / Ingredient Name]&amp;Table1[Supplier Name],0))*C26/100</f>
        <v>0</v>
      </c>
      <c r="M26" s="40" cm="1">
        <f t="array" ref="M26">INDEX(Table1[Approved?],MATCH(A26&amp;B26,Table1[Product / Ingredient Name]&amp;Table1[Supplier Name],0))</f>
        <v>0</v>
      </c>
      <c r="N26" s="40" cm="1">
        <f t="array" ref="N26">INDEX(Table1[Restriction],MATCH(A26&amp;B26,Table1[Product / Ingredient Name]&amp;Table1[Supplier Name],0))</f>
        <v>0</v>
      </c>
      <c r="O26" s="11" cm="1">
        <f t="array" ref="O26">INDEX(Table1[Comments],MATCH(A26&amp;B26,Table1[Product / Ingredient Name]&amp;Table1[Supplier Name],0))</f>
        <v>0</v>
      </c>
    </row>
    <row r="27" spans="1:15" x14ac:dyDescent="0.25">
      <c r="A27" s="4"/>
      <c r="B27" s="1"/>
      <c r="C27" s="26"/>
      <c r="D27" s="21" cm="1">
        <f t="array" ref="D27">INDEX(Table1[Product / Ingredient Code],MATCH(A27&amp;B27,Table1[Product / Ingredient Name]&amp;Table1[Supplier Name],0))</f>
        <v>0</v>
      </c>
      <c r="E27" s="82" cm="1">
        <f t="array" ref="E27">INDEX(Table1[INCI Name],MATCH(A27&amp;B27,Table1[Product / Ingredient Name]&amp;Table1[Supplier Name],0))</f>
        <v>0</v>
      </c>
      <c r="F27" s="82"/>
      <c r="G27" s="41" cm="1">
        <f t="array" ref="G27">INDEX(Table1[% PPAI],MATCH(A27&amp;B27,Table1[Product / Ingredient Name]&amp;Table1[Supplier Name],0))*C27/100</f>
        <v>0</v>
      </c>
      <c r="H27" s="42" cm="1">
        <f t="array" ref="H27">INDEX(Table1[% ORG PPAI],MATCH(A27&amp;B27,Table1[Product / Ingredient Name]&amp;Table1[Supplier Name],0))*C27/100</f>
        <v>0</v>
      </c>
      <c r="I27" s="42" cm="1">
        <f t="array" ref="I27">INDEX(Table1[% CPAI],MATCH(A27&amp;B27,Table1[Product / Ingredient Name]&amp;Table1[Supplier Name],0))*C27/100</f>
        <v>0</v>
      </c>
      <c r="J27" s="42" cm="1">
        <f t="array" ref="J27">INDEX(Table1[% ORG CPAI],MATCH(A27&amp;B27,Table1[Product / Ingredient Name]&amp;Table1[Supplier Name],0))*C27/100</f>
        <v>0</v>
      </c>
      <c r="K27" s="42" cm="1">
        <f t="array" ref="K27">INDEX(Table1[% PeMo],MATCH(A27&amp;B27,Table1[Product / Ingredient Name]&amp;Table1[Supplier Name],0))*C27/100</f>
        <v>0</v>
      </c>
      <c r="L27" s="42" cm="1">
        <f t="array" ref="L27">INDEX(Table1[% NNI],MATCH(A27&amp;B27,Table1[Product / Ingredient Name]&amp;Table1[Supplier Name],0))*C27/100</f>
        <v>0</v>
      </c>
      <c r="M27" s="40" cm="1">
        <f t="array" ref="M27">INDEX(Table1[Approved?],MATCH(A27&amp;B27,Table1[Product / Ingredient Name]&amp;Table1[Supplier Name],0))</f>
        <v>0</v>
      </c>
      <c r="N27" s="40" cm="1">
        <f t="array" ref="N27">INDEX(Table1[Restriction],MATCH(A27&amp;B27,Table1[Product / Ingredient Name]&amp;Table1[Supplier Name],0))</f>
        <v>0</v>
      </c>
      <c r="O27" s="11" cm="1">
        <f t="array" ref="O27">INDEX(Table1[Comments],MATCH(A27&amp;B27,Table1[Product / Ingredient Name]&amp;Table1[Supplier Name],0))</f>
        <v>0</v>
      </c>
    </row>
    <row r="28" spans="1:15" x14ac:dyDescent="0.25">
      <c r="A28" s="4"/>
      <c r="B28" s="1"/>
      <c r="C28" s="26"/>
      <c r="D28" s="21" cm="1">
        <f t="array" ref="D28">INDEX(Table1[Product / Ingredient Code],MATCH(A28&amp;B28,Table1[Product / Ingredient Name]&amp;Table1[Supplier Name],0))</f>
        <v>0</v>
      </c>
      <c r="E28" s="82" cm="1">
        <f t="array" ref="E28">INDEX(Table1[INCI Name],MATCH(A28&amp;B28,Table1[Product / Ingredient Name]&amp;Table1[Supplier Name],0))</f>
        <v>0</v>
      </c>
      <c r="F28" s="82"/>
      <c r="G28" s="41" cm="1">
        <f t="array" ref="G28">INDEX(Table1[% PPAI],MATCH(A28&amp;B28,Table1[Product / Ingredient Name]&amp;Table1[Supplier Name],0))*C28/100</f>
        <v>0</v>
      </c>
      <c r="H28" s="42" cm="1">
        <f t="array" ref="H28">INDEX(Table1[% ORG PPAI],MATCH(A28&amp;B28,Table1[Product / Ingredient Name]&amp;Table1[Supplier Name],0))*C28/100</f>
        <v>0</v>
      </c>
      <c r="I28" s="42" cm="1">
        <f t="array" ref="I28">INDEX(Table1[% CPAI],MATCH(A28&amp;B28,Table1[Product / Ingredient Name]&amp;Table1[Supplier Name],0))*C28/100</f>
        <v>0</v>
      </c>
      <c r="J28" s="42" cm="1">
        <f t="array" ref="J28">INDEX(Table1[% ORG CPAI],MATCH(A28&amp;B28,Table1[Product / Ingredient Name]&amp;Table1[Supplier Name],0))*C28/100</f>
        <v>0</v>
      </c>
      <c r="K28" s="42" cm="1">
        <f t="array" ref="K28">INDEX(Table1[% PeMo],MATCH(A28&amp;B28,Table1[Product / Ingredient Name]&amp;Table1[Supplier Name],0))*C28/100</f>
        <v>0</v>
      </c>
      <c r="L28" s="42" cm="1">
        <f t="array" ref="L28">INDEX(Table1[% NNI],MATCH(A28&amp;B28,Table1[Product / Ingredient Name]&amp;Table1[Supplier Name],0))*C28/100</f>
        <v>0</v>
      </c>
      <c r="M28" s="40" cm="1">
        <f t="array" ref="M28">INDEX(Table1[Approved?],MATCH(A28&amp;B28,Table1[Product / Ingredient Name]&amp;Table1[Supplier Name],0))</f>
        <v>0</v>
      </c>
      <c r="N28" s="40" cm="1">
        <f t="array" ref="N28">INDEX(Table1[Restriction],MATCH(A28&amp;B28,Table1[Product / Ingredient Name]&amp;Table1[Supplier Name],0))</f>
        <v>0</v>
      </c>
      <c r="O28" s="11" cm="1">
        <f t="array" ref="O28">INDEX(Table1[Comments],MATCH(A28&amp;B28,Table1[Product / Ingredient Name]&amp;Table1[Supplier Name],0))</f>
        <v>0</v>
      </c>
    </row>
    <row r="29" spans="1:15" x14ac:dyDescent="0.25">
      <c r="A29" s="4"/>
      <c r="B29" s="1"/>
      <c r="C29" s="26"/>
      <c r="D29" s="21" cm="1">
        <f t="array" ref="D29">INDEX(Table1[Product / Ingredient Code],MATCH(A29&amp;B29,Table1[Product / Ingredient Name]&amp;Table1[Supplier Name],0))</f>
        <v>0</v>
      </c>
      <c r="E29" s="82" cm="1">
        <f t="array" ref="E29">INDEX(Table1[INCI Name],MATCH(A29&amp;B29,Table1[Product / Ingredient Name]&amp;Table1[Supplier Name],0))</f>
        <v>0</v>
      </c>
      <c r="F29" s="82"/>
      <c r="G29" s="41" cm="1">
        <f t="array" ref="G29">INDEX(Table1[% PPAI],MATCH(A29&amp;B29,Table1[Product / Ingredient Name]&amp;Table1[Supplier Name],0))*C29/100</f>
        <v>0</v>
      </c>
      <c r="H29" s="42" cm="1">
        <f t="array" ref="H29">INDEX(Table1[% ORG PPAI],MATCH(A29&amp;B29,Table1[Product / Ingredient Name]&amp;Table1[Supplier Name],0))*C29/100</f>
        <v>0</v>
      </c>
      <c r="I29" s="42" cm="1">
        <f t="array" ref="I29">INDEX(Table1[% CPAI],MATCH(A29&amp;B29,Table1[Product / Ingredient Name]&amp;Table1[Supplier Name],0))*C29/100</f>
        <v>0</v>
      </c>
      <c r="J29" s="42" cm="1">
        <f t="array" ref="J29">INDEX(Table1[% ORG CPAI],MATCH(A29&amp;B29,Table1[Product / Ingredient Name]&amp;Table1[Supplier Name],0))*C29/100</f>
        <v>0</v>
      </c>
      <c r="K29" s="42" cm="1">
        <f t="array" ref="K29">INDEX(Table1[% PeMo],MATCH(A29&amp;B29,Table1[Product / Ingredient Name]&amp;Table1[Supplier Name],0))*C29/100</f>
        <v>0</v>
      </c>
      <c r="L29" s="42" cm="1">
        <f t="array" ref="L29">INDEX(Table1[% NNI],MATCH(A29&amp;B29,Table1[Product / Ingredient Name]&amp;Table1[Supplier Name],0))*C29/100</f>
        <v>0</v>
      </c>
      <c r="M29" s="40" cm="1">
        <f t="array" ref="M29">INDEX(Table1[Approved?],MATCH(A29&amp;B29,Table1[Product / Ingredient Name]&amp;Table1[Supplier Name],0))</f>
        <v>0</v>
      </c>
      <c r="N29" s="40" cm="1">
        <f t="array" ref="N29">INDEX(Table1[Restriction],MATCH(A29&amp;B29,Table1[Product / Ingredient Name]&amp;Table1[Supplier Name],0))</f>
        <v>0</v>
      </c>
      <c r="O29" s="11" cm="1">
        <f t="array" ref="O29">INDEX(Table1[Comments],MATCH(A29&amp;B29,Table1[Product / Ingredient Name]&amp;Table1[Supplier Name],0))</f>
        <v>0</v>
      </c>
    </row>
    <row r="30" spans="1:15" x14ac:dyDescent="0.25">
      <c r="A30" s="4"/>
      <c r="B30" s="1"/>
      <c r="C30" s="26"/>
      <c r="D30" s="21" cm="1">
        <f t="array" ref="D30">INDEX(Table1[Product / Ingredient Code],MATCH(A30&amp;B30,Table1[Product / Ingredient Name]&amp;Table1[Supplier Name],0))</f>
        <v>0</v>
      </c>
      <c r="E30" s="82" cm="1">
        <f t="array" ref="E30">INDEX(Table1[INCI Name],MATCH(A30&amp;B30,Table1[Product / Ingredient Name]&amp;Table1[Supplier Name],0))</f>
        <v>0</v>
      </c>
      <c r="F30" s="82"/>
      <c r="G30" s="41" cm="1">
        <f t="array" ref="G30">INDEX(Table1[% PPAI],MATCH(A30&amp;B30,Table1[Product / Ingredient Name]&amp;Table1[Supplier Name],0))*C30/100</f>
        <v>0</v>
      </c>
      <c r="H30" s="42" cm="1">
        <f t="array" ref="H30">INDEX(Table1[% ORG PPAI],MATCH(A30&amp;B30,Table1[Product / Ingredient Name]&amp;Table1[Supplier Name],0))*C30/100</f>
        <v>0</v>
      </c>
      <c r="I30" s="42" cm="1">
        <f t="array" ref="I30">INDEX(Table1[% CPAI],MATCH(A30&amp;B30,Table1[Product / Ingredient Name]&amp;Table1[Supplier Name],0))*C30/100</f>
        <v>0</v>
      </c>
      <c r="J30" s="42" cm="1">
        <f t="array" ref="J30">INDEX(Table1[% ORG CPAI],MATCH(A30&amp;B30,Table1[Product / Ingredient Name]&amp;Table1[Supplier Name],0))*C30/100</f>
        <v>0</v>
      </c>
      <c r="K30" s="42" cm="1">
        <f t="array" ref="K30">INDEX(Table1[% PeMo],MATCH(A30&amp;B30,Table1[Product / Ingredient Name]&amp;Table1[Supplier Name],0))*C30/100</f>
        <v>0</v>
      </c>
      <c r="L30" s="42" cm="1">
        <f t="array" ref="L30">INDEX(Table1[% NNI],MATCH(A30&amp;B30,Table1[Product / Ingredient Name]&amp;Table1[Supplier Name],0))*C30/100</f>
        <v>0</v>
      </c>
      <c r="M30" s="40" cm="1">
        <f t="array" ref="M30">INDEX(Table1[Approved?],MATCH(A30&amp;B30,Table1[Product / Ingredient Name]&amp;Table1[Supplier Name],0))</f>
        <v>0</v>
      </c>
      <c r="N30" s="40" cm="1">
        <f t="array" ref="N30">INDEX(Table1[Restriction],MATCH(A30&amp;B30,Table1[Product / Ingredient Name]&amp;Table1[Supplier Name],0))</f>
        <v>0</v>
      </c>
      <c r="O30" s="11" cm="1">
        <f t="array" ref="O30">INDEX(Table1[Comments],MATCH(A30&amp;B30,Table1[Product / Ingredient Name]&amp;Table1[Supplier Name],0))</f>
        <v>0</v>
      </c>
    </row>
    <row r="31" spans="1:15" x14ac:dyDescent="0.25">
      <c r="A31" s="4"/>
      <c r="B31" s="1"/>
      <c r="C31" s="26"/>
      <c r="D31" s="21" cm="1">
        <f t="array" ref="D31">INDEX(Table1[Product / Ingredient Code],MATCH(A31&amp;B31,Table1[Product / Ingredient Name]&amp;Table1[Supplier Name],0))</f>
        <v>0</v>
      </c>
      <c r="E31" s="82" cm="1">
        <f t="array" ref="E31">INDEX(Table1[INCI Name],MATCH(A31&amp;B31,Table1[Product / Ingredient Name]&amp;Table1[Supplier Name],0))</f>
        <v>0</v>
      </c>
      <c r="F31" s="82"/>
      <c r="G31" s="41" cm="1">
        <f t="array" ref="G31">INDEX(Table1[% PPAI],MATCH(A31&amp;B31,Table1[Product / Ingredient Name]&amp;Table1[Supplier Name],0))*C31/100</f>
        <v>0</v>
      </c>
      <c r="H31" s="42" cm="1">
        <f t="array" ref="H31">INDEX(Table1[% ORG PPAI],MATCH(A31&amp;B31,Table1[Product / Ingredient Name]&amp;Table1[Supplier Name],0))*C31/100</f>
        <v>0</v>
      </c>
      <c r="I31" s="42" cm="1">
        <f t="array" ref="I31">INDEX(Table1[% CPAI],MATCH(A31&amp;B31,Table1[Product / Ingredient Name]&amp;Table1[Supplier Name],0))*C31/100</f>
        <v>0</v>
      </c>
      <c r="J31" s="42" cm="1">
        <f t="array" ref="J31">INDEX(Table1[% ORG CPAI],MATCH(A31&amp;B31,Table1[Product / Ingredient Name]&amp;Table1[Supplier Name],0))*C31/100</f>
        <v>0</v>
      </c>
      <c r="K31" s="42" cm="1">
        <f t="array" ref="K31">INDEX(Table1[% PeMo],MATCH(A31&amp;B31,Table1[Product / Ingredient Name]&amp;Table1[Supplier Name],0))*C31/100</f>
        <v>0</v>
      </c>
      <c r="L31" s="42" cm="1">
        <f t="array" ref="L31">INDEX(Table1[% NNI],MATCH(A31&amp;B31,Table1[Product / Ingredient Name]&amp;Table1[Supplier Name],0))*C31/100</f>
        <v>0</v>
      </c>
      <c r="M31" s="40" cm="1">
        <f t="array" ref="M31">INDEX(Table1[Approved?],MATCH(A31&amp;B31,Table1[Product / Ingredient Name]&amp;Table1[Supplier Name],0))</f>
        <v>0</v>
      </c>
      <c r="N31" s="40" cm="1">
        <f t="array" ref="N31">INDEX(Table1[Restriction],MATCH(A31&amp;B31,Table1[Product / Ingredient Name]&amp;Table1[Supplier Name],0))</f>
        <v>0</v>
      </c>
      <c r="O31" s="11" cm="1">
        <f t="array" ref="O31">INDEX(Table1[Comments],MATCH(A31&amp;B31,Table1[Product / Ingredient Name]&amp;Table1[Supplier Name],0))</f>
        <v>0</v>
      </c>
    </row>
    <row r="32" spans="1:15" x14ac:dyDescent="0.25">
      <c r="A32" s="4"/>
      <c r="B32" s="1"/>
      <c r="C32" s="26"/>
      <c r="D32" s="21" cm="1">
        <f t="array" ref="D32">INDEX(Table1[Product / Ingredient Code],MATCH(A32&amp;B32,Table1[Product / Ingredient Name]&amp;Table1[Supplier Name],0))</f>
        <v>0</v>
      </c>
      <c r="E32" s="82" cm="1">
        <f t="array" ref="E32">INDEX(Table1[INCI Name],MATCH(A32&amp;B32,Table1[Product / Ingredient Name]&amp;Table1[Supplier Name],0))</f>
        <v>0</v>
      </c>
      <c r="F32" s="82"/>
      <c r="G32" s="41" cm="1">
        <f t="array" ref="G32">INDEX(Table1[% PPAI],MATCH(A32&amp;B32,Table1[Product / Ingredient Name]&amp;Table1[Supplier Name],0))*C32/100</f>
        <v>0</v>
      </c>
      <c r="H32" s="42" cm="1">
        <f t="array" ref="H32">INDEX(Table1[% ORG PPAI],MATCH(A32&amp;B32,Table1[Product / Ingredient Name]&amp;Table1[Supplier Name],0))*C32/100</f>
        <v>0</v>
      </c>
      <c r="I32" s="42" cm="1">
        <f t="array" ref="I32">INDEX(Table1[% CPAI],MATCH(A32&amp;B32,Table1[Product / Ingredient Name]&amp;Table1[Supplier Name],0))*C32/100</f>
        <v>0</v>
      </c>
      <c r="J32" s="42" cm="1">
        <f t="array" ref="J32">INDEX(Table1[% ORG CPAI],MATCH(A32&amp;B32,Table1[Product / Ingredient Name]&amp;Table1[Supplier Name],0))*C32/100</f>
        <v>0</v>
      </c>
      <c r="K32" s="42" cm="1">
        <f t="array" ref="K32">INDEX(Table1[% PeMo],MATCH(A32&amp;B32,Table1[Product / Ingredient Name]&amp;Table1[Supplier Name],0))*C32/100</f>
        <v>0</v>
      </c>
      <c r="L32" s="42" cm="1">
        <f t="array" ref="L32">INDEX(Table1[% NNI],MATCH(A32&amp;B32,Table1[Product / Ingredient Name]&amp;Table1[Supplier Name],0))*C32/100</f>
        <v>0</v>
      </c>
      <c r="M32" s="40" cm="1">
        <f t="array" ref="M32">INDEX(Table1[Approved?],MATCH(A32&amp;B32,Table1[Product / Ingredient Name]&amp;Table1[Supplier Name],0))</f>
        <v>0</v>
      </c>
      <c r="N32" s="40" cm="1">
        <f t="array" ref="N32">INDEX(Table1[Restriction],MATCH(A32&amp;B32,Table1[Product / Ingredient Name]&amp;Table1[Supplier Name],0))</f>
        <v>0</v>
      </c>
      <c r="O32" s="11" cm="1">
        <f t="array" ref="O32">INDEX(Table1[Comments],MATCH(A32&amp;B32,Table1[Product / Ingredient Name]&amp;Table1[Supplier Name],0))</f>
        <v>0</v>
      </c>
    </row>
    <row r="33" spans="1:15" x14ac:dyDescent="0.25">
      <c r="A33" s="4"/>
      <c r="B33" s="1"/>
      <c r="C33" s="26"/>
      <c r="D33" s="21" cm="1">
        <f t="array" ref="D33">INDEX(Table1[Product / Ingredient Code],MATCH(A33&amp;B33,Table1[Product / Ingredient Name]&amp;Table1[Supplier Name],0))</f>
        <v>0</v>
      </c>
      <c r="E33" s="82" cm="1">
        <f t="array" ref="E33">INDEX(Table1[INCI Name],MATCH(A33&amp;B33,Table1[Product / Ingredient Name]&amp;Table1[Supplier Name],0))</f>
        <v>0</v>
      </c>
      <c r="F33" s="82"/>
      <c r="G33" s="41" cm="1">
        <f t="array" ref="G33">INDEX(Table1[% PPAI],MATCH(A33&amp;B33,Table1[Product / Ingredient Name]&amp;Table1[Supplier Name],0))*C33/100</f>
        <v>0</v>
      </c>
      <c r="H33" s="42" cm="1">
        <f t="array" ref="H33">INDEX(Table1[% ORG PPAI],MATCH(A33&amp;B33,Table1[Product / Ingredient Name]&amp;Table1[Supplier Name],0))*C33/100</f>
        <v>0</v>
      </c>
      <c r="I33" s="42" cm="1">
        <f t="array" ref="I33">INDEX(Table1[% CPAI],MATCH(A33&amp;B33,Table1[Product / Ingredient Name]&amp;Table1[Supplier Name],0))*C33/100</f>
        <v>0</v>
      </c>
      <c r="J33" s="42" cm="1">
        <f t="array" ref="J33">INDEX(Table1[% ORG CPAI],MATCH(A33&amp;B33,Table1[Product / Ingredient Name]&amp;Table1[Supplier Name],0))*C33/100</f>
        <v>0</v>
      </c>
      <c r="K33" s="42" cm="1">
        <f t="array" ref="K33">INDEX(Table1[% PeMo],MATCH(A33&amp;B33,Table1[Product / Ingredient Name]&amp;Table1[Supplier Name],0))*C33/100</f>
        <v>0</v>
      </c>
      <c r="L33" s="42" cm="1">
        <f t="array" ref="L33">INDEX(Table1[% NNI],MATCH(A33&amp;B33,Table1[Product / Ingredient Name]&amp;Table1[Supplier Name],0))*C33/100</f>
        <v>0</v>
      </c>
      <c r="M33" s="40" cm="1">
        <f t="array" ref="M33">INDEX(Table1[Approved?],MATCH(A33&amp;B33,Table1[Product / Ingredient Name]&amp;Table1[Supplier Name],0))</f>
        <v>0</v>
      </c>
      <c r="N33" s="40" cm="1">
        <f t="array" ref="N33">INDEX(Table1[Restriction],MATCH(A33&amp;B33,Table1[Product / Ingredient Name]&amp;Table1[Supplier Name],0))</f>
        <v>0</v>
      </c>
      <c r="O33" s="11" cm="1">
        <f t="array" ref="O33">INDEX(Table1[Comments],MATCH(A33&amp;B33,Table1[Product / Ingredient Name]&amp;Table1[Supplier Name],0))</f>
        <v>0</v>
      </c>
    </row>
    <row r="34" spans="1:15" x14ac:dyDescent="0.25">
      <c r="A34" s="4"/>
      <c r="B34" s="1"/>
      <c r="C34" s="26"/>
      <c r="D34" s="21" cm="1">
        <f t="array" ref="D34">INDEX(Table1[Product / Ingredient Code],MATCH(A34&amp;B34,Table1[Product / Ingredient Name]&amp;Table1[Supplier Name],0))</f>
        <v>0</v>
      </c>
      <c r="E34" s="82" cm="1">
        <f t="array" ref="E34">INDEX(Table1[INCI Name],MATCH(A34&amp;B34,Table1[Product / Ingredient Name]&amp;Table1[Supplier Name],0))</f>
        <v>0</v>
      </c>
      <c r="F34" s="82"/>
      <c r="G34" s="41" cm="1">
        <f t="array" ref="G34">INDEX(Table1[% PPAI],MATCH(A34&amp;B34,Table1[Product / Ingredient Name]&amp;Table1[Supplier Name],0))*C34/100</f>
        <v>0</v>
      </c>
      <c r="H34" s="42" cm="1">
        <f t="array" ref="H34">INDEX(Table1[% ORG PPAI],MATCH(A34&amp;B34,Table1[Product / Ingredient Name]&amp;Table1[Supplier Name],0))*C34/100</f>
        <v>0</v>
      </c>
      <c r="I34" s="42" cm="1">
        <f t="array" ref="I34">INDEX(Table1[% CPAI],MATCH(A34&amp;B34,Table1[Product / Ingredient Name]&amp;Table1[Supplier Name],0))*C34/100</f>
        <v>0</v>
      </c>
      <c r="J34" s="42" cm="1">
        <f t="array" ref="J34">INDEX(Table1[% ORG CPAI],MATCH(A34&amp;B34,Table1[Product / Ingredient Name]&amp;Table1[Supplier Name],0))*C34/100</f>
        <v>0</v>
      </c>
      <c r="K34" s="42" cm="1">
        <f t="array" ref="K34">INDEX(Table1[% PeMo],MATCH(A34&amp;B34,Table1[Product / Ingredient Name]&amp;Table1[Supplier Name],0))*C34/100</f>
        <v>0</v>
      </c>
      <c r="L34" s="42" cm="1">
        <f t="array" ref="L34">INDEX(Table1[% NNI],MATCH(A34&amp;B34,Table1[Product / Ingredient Name]&amp;Table1[Supplier Name],0))*C34/100</f>
        <v>0</v>
      </c>
      <c r="M34" s="40" cm="1">
        <f t="array" ref="M34">INDEX(Table1[Approved?],MATCH(A34&amp;B34,Table1[Product / Ingredient Name]&amp;Table1[Supplier Name],0))</f>
        <v>0</v>
      </c>
      <c r="N34" s="40" cm="1">
        <f t="array" ref="N34">INDEX(Table1[Restriction],MATCH(A34&amp;B34,Table1[Product / Ingredient Name]&amp;Table1[Supplier Name],0))</f>
        <v>0</v>
      </c>
      <c r="O34" s="11" cm="1">
        <f t="array" ref="O34">INDEX(Table1[Comments],MATCH(A34&amp;B34,Table1[Product / Ingredient Name]&amp;Table1[Supplier Name],0))</f>
        <v>0</v>
      </c>
    </row>
    <row r="35" spans="1:15" x14ac:dyDescent="0.25">
      <c r="A35" s="4"/>
      <c r="B35" s="1"/>
      <c r="C35" s="26"/>
      <c r="D35" s="21" cm="1">
        <f t="array" ref="D35">INDEX(Table1[Product / Ingredient Code],MATCH(A35&amp;B35,Table1[Product / Ingredient Name]&amp;Table1[Supplier Name],0))</f>
        <v>0</v>
      </c>
      <c r="E35" s="82" cm="1">
        <f t="array" ref="E35">INDEX(Table1[INCI Name],MATCH(A35&amp;B35,Table1[Product / Ingredient Name]&amp;Table1[Supplier Name],0))</f>
        <v>0</v>
      </c>
      <c r="F35" s="82"/>
      <c r="G35" s="41" cm="1">
        <f t="array" ref="G35">INDEX(Table1[% PPAI],MATCH(A35&amp;B35,Table1[Product / Ingredient Name]&amp;Table1[Supplier Name],0))*C35/100</f>
        <v>0</v>
      </c>
      <c r="H35" s="42" cm="1">
        <f t="array" ref="H35">INDEX(Table1[% ORG PPAI],MATCH(A35&amp;B35,Table1[Product / Ingredient Name]&amp;Table1[Supplier Name],0))*C35/100</f>
        <v>0</v>
      </c>
      <c r="I35" s="42" cm="1">
        <f t="array" ref="I35">INDEX(Table1[% CPAI],MATCH(A35&amp;B35,Table1[Product / Ingredient Name]&amp;Table1[Supplier Name],0))*C35/100</f>
        <v>0</v>
      </c>
      <c r="J35" s="42" cm="1">
        <f t="array" ref="J35">INDEX(Table1[% ORG CPAI],MATCH(A35&amp;B35,Table1[Product / Ingredient Name]&amp;Table1[Supplier Name],0))*C35/100</f>
        <v>0</v>
      </c>
      <c r="K35" s="42" cm="1">
        <f t="array" ref="K35">INDEX(Table1[% PeMo],MATCH(A35&amp;B35,Table1[Product / Ingredient Name]&amp;Table1[Supplier Name],0))*C35/100</f>
        <v>0</v>
      </c>
      <c r="L35" s="42" cm="1">
        <f t="array" ref="L35">INDEX(Table1[% NNI],MATCH(A35&amp;B35,Table1[Product / Ingredient Name]&amp;Table1[Supplier Name],0))*C35/100</f>
        <v>0</v>
      </c>
      <c r="M35" s="40" cm="1">
        <f t="array" ref="M35">INDEX(Table1[Approved?],MATCH(A35&amp;B35,Table1[Product / Ingredient Name]&amp;Table1[Supplier Name],0))</f>
        <v>0</v>
      </c>
      <c r="N35" s="40" cm="1">
        <f t="array" ref="N35">INDEX(Table1[Restriction],MATCH(A35&amp;B35,Table1[Product / Ingredient Name]&amp;Table1[Supplier Name],0))</f>
        <v>0</v>
      </c>
      <c r="O35" s="11" cm="1">
        <f t="array" ref="O35">INDEX(Table1[Comments],MATCH(A35&amp;B35,Table1[Product / Ingredient Name]&amp;Table1[Supplier Name],0))</f>
        <v>0</v>
      </c>
    </row>
    <row r="36" spans="1:15" x14ac:dyDescent="0.25">
      <c r="A36" s="4"/>
      <c r="B36" s="1"/>
      <c r="C36" s="26"/>
      <c r="D36" s="21" cm="1">
        <f t="array" ref="D36">INDEX(Table1[Product / Ingredient Code],MATCH(A36&amp;B36,Table1[Product / Ingredient Name]&amp;Table1[Supplier Name],0))</f>
        <v>0</v>
      </c>
      <c r="E36" s="82" cm="1">
        <f t="array" ref="E36">INDEX(Table1[INCI Name],MATCH(A36&amp;B36,Table1[Product / Ingredient Name]&amp;Table1[Supplier Name],0))</f>
        <v>0</v>
      </c>
      <c r="F36" s="82"/>
      <c r="G36" s="41" cm="1">
        <f t="array" ref="G36">INDEX(Table1[% PPAI],MATCH(A36&amp;B36,Table1[Product / Ingredient Name]&amp;Table1[Supplier Name],0))*C36/100</f>
        <v>0</v>
      </c>
      <c r="H36" s="42" cm="1">
        <f t="array" ref="H36">INDEX(Table1[% ORG PPAI],MATCH(A36&amp;B36,Table1[Product / Ingredient Name]&amp;Table1[Supplier Name],0))*C36/100</f>
        <v>0</v>
      </c>
      <c r="I36" s="42" cm="1">
        <f t="array" ref="I36">INDEX(Table1[% CPAI],MATCH(A36&amp;B36,Table1[Product / Ingredient Name]&amp;Table1[Supplier Name],0))*C36/100</f>
        <v>0</v>
      </c>
      <c r="J36" s="42" cm="1">
        <f t="array" ref="J36">INDEX(Table1[% ORG CPAI],MATCH(A36&amp;B36,Table1[Product / Ingredient Name]&amp;Table1[Supplier Name],0))*C36/100</f>
        <v>0</v>
      </c>
      <c r="K36" s="42" cm="1">
        <f t="array" ref="K36">INDEX(Table1[% PeMo],MATCH(A36&amp;B36,Table1[Product / Ingredient Name]&amp;Table1[Supplier Name],0))*C36/100</f>
        <v>0</v>
      </c>
      <c r="L36" s="42" cm="1">
        <f t="array" ref="L36">INDEX(Table1[% NNI],MATCH(A36&amp;B36,Table1[Product / Ingredient Name]&amp;Table1[Supplier Name],0))*C36/100</f>
        <v>0</v>
      </c>
      <c r="M36" s="40" cm="1">
        <f t="array" ref="M36">INDEX(Table1[Approved?],MATCH(A36&amp;B36,Table1[Product / Ingredient Name]&amp;Table1[Supplier Name],0))</f>
        <v>0</v>
      </c>
      <c r="N36" s="40" cm="1">
        <f t="array" ref="N36">INDEX(Table1[Restriction],MATCH(A36&amp;B36,Table1[Product / Ingredient Name]&amp;Table1[Supplier Name],0))</f>
        <v>0</v>
      </c>
      <c r="O36" s="11" cm="1">
        <f t="array" ref="O36">INDEX(Table1[Comments],MATCH(A36&amp;B36,Table1[Product / Ingredient Name]&amp;Table1[Supplier Name],0))</f>
        <v>0</v>
      </c>
    </row>
    <row r="37" spans="1:15" x14ac:dyDescent="0.25">
      <c r="A37" s="4"/>
      <c r="B37" s="1"/>
      <c r="C37" s="26"/>
      <c r="D37" s="21" cm="1">
        <f t="array" ref="D37">INDEX(Table1[Product / Ingredient Code],MATCH(A37&amp;B37,Table1[Product / Ingredient Name]&amp;Table1[Supplier Name],0))</f>
        <v>0</v>
      </c>
      <c r="E37" s="82" cm="1">
        <f t="array" ref="E37">INDEX(Table1[INCI Name],MATCH(A37&amp;B37,Table1[Product / Ingredient Name]&amp;Table1[Supplier Name],0))</f>
        <v>0</v>
      </c>
      <c r="F37" s="82"/>
      <c r="G37" s="41" cm="1">
        <f t="array" ref="G37">INDEX(Table1[% PPAI],MATCH(A37&amp;B37,Table1[Product / Ingredient Name]&amp;Table1[Supplier Name],0))*C37/100</f>
        <v>0</v>
      </c>
      <c r="H37" s="42" cm="1">
        <f t="array" ref="H37">INDEX(Table1[% ORG PPAI],MATCH(A37&amp;B37,Table1[Product / Ingredient Name]&amp;Table1[Supplier Name],0))*C37/100</f>
        <v>0</v>
      </c>
      <c r="I37" s="42" cm="1">
        <f t="array" ref="I37">INDEX(Table1[% CPAI],MATCH(A37&amp;B37,Table1[Product / Ingredient Name]&amp;Table1[Supplier Name],0))*C37/100</f>
        <v>0</v>
      </c>
      <c r="J37" s="42" cm="1">
        <f t="array" ref="J37">INDEX(Table1[% ORG CPAI],MATCH(A37&amp;B37,Table1[Product / Ingredient Name]&amp;Table1[Supplier Name],0))*C37/100</f>
        <v>0</v>
      </c>
      <c r="K37" s="42" cm="1">
        <f t="array" ref="K37">INDEX(Table1[% PeMo],MATCH(A37&amp;B37,Table1[Product / Ingredient Name]&amp;Table1[Supplier Name],0))*C37/100</f>
        <v>0</v>
      </c>
      <c r="L37" s="42" cm="1">
        <f t="array" ref="L37">INDEX(Table1[% NNI],MATCH(A37&amp;B37,Table1[Product / Ingredient Name]&amp;Table1[Supplier Name],0))*C37/100</f>
        <v>0</v>
      </c>
      <c r="M37" s="40" cm="1">
        <f t="array" ref="M37">INDEX(Table1[Approved?],MATCH(A37&amp;B37,Table1[Product / Ingredient Name]&amp;Table1[Supplier Name],0))</f>
        <v>0</v>
      </c>
      <c r="N37" s="40" cm="1">
        <f t="array" ref="N37">INDEX(Table1[Restriction],MATCH(A37&amp;B37,Table1[Product / Ingredient Name]&amp;Table1[Supplier Name],0))</f>
        <v>0</v>
      </c>
      <c r="O37" s="11" cm="1">
        <f t="array" ref="O37">INDEX(Table1[Comments],MATCH(A37&amp;B37,Table1[Product / Ingredient Name]&amp;Table1[Supplier Name],0))</f>
        <v>0</v>
      </c>
    </row>
    <row r="38" spans="1:15" x14ac:dyDescent="0.25">
      <c r="A38" s="4"/>
      <c r="B38" s="1"/>
      <c r="C38" s="26"/>
      <c r="D38" s="21" cm="1">
        <f t="array" ref="D38">INDEX(Table1[Product / Ingredient Code],MATCH(A38&amp;B38,Table1[Product / Ingredient Name]&amp;Table1[Supplier Name],0))</f>
        <v>0</v>
      </c>
      <c r="E38" s="82" cm="1">
        <f t="array" ref="E38">INDEX(Table1[INCI Name],MATCH(A38&amp;B38,Table1[Product / Ingredient Name]&amp;Table1[Supplier Name],0))</f>
        <v>0</v>
      </c>
      <c r="F38" s="82"/>
      <c r="G38" s="41" cm="1">
        <f t="array" ref="G38">INDEX(Table1[% PPAI],MATCH(A38&amp;B38,Table1[Product / Ingredient Name]&amp;Table1[Supplier Name],0))*C38/100</f>
        <v>0</v>
      </c>
      <c r="H38" s="42" cm="1">
        <f t="array" ref="H38">INDEX(Table1[% ORG PPAI],MATCH(A38&amp;B38,Table1[Product / Ingredient Name]&amp;Table1[Supplier Name],0))*C38/100</f>
        <v>0</v>
      </c>
      <c r="I38" s="42" cm="1">
        <f t="array" ref="I38">INDEX(Table1[% CPAI],MATCH(A38&amp;B38,Table1[Product / Ingredient Name]&amp;Table1[Supplier Name],0))*C38/100</f>
        <v>0</v>
      </c>
      <c r="J38" s="42" cm="1">
        <f t="array" ref="J38">INDEX(Table1[% ORG CPAI],MATCH(A38&amp;B38,Table1[Product / Ingredient Name]&amp;Table1[Supplier Name],0))*C38/100</f>
        <v>0</v>
      </c>
      <c r="K38" s="42" cm="1">
        <f t="array" ref="K38">INDEX(Table1[% PeMo],MATCH(A38&amp;B38,Table1[Product / Ingredient Name]&amp;Table1[Supplier Name],0))*C38/100</f>
        <v>0</v>
      </c>
      <c r="L38" s="42" cm="1">
        <f t="array" ref="L38">INDEX(Table1[% NNI],MATCH(A38&amp;B38,Table1[Product / Ingredient Name]&amp;Table1[Supplier Name],0))*C38/100</f>
        <v>0</v>
      </c>
      <c r="M38" s="40" cm="1">
        <f t="array" ref="M38">INDEX(Table1[Approved?],MATCH(A38&amp;B38,Table1[Product / Ingredient Name]&amp;Table1[Supplier Name],0))</f>
        <v>0</v>
      </c>
      <c r="N38" s="40" cm="1">
        <f t="array" ref="N38">INDEX(Table1[Restriction],MATCH(A38&amp;B38,Table1[Product / Ingredient Name]&amp;Table1[Supplier Name],0))</f>
        <v>0</v>
      </c>
      <c r="O38" s="11" cm="1">
        <f t="array" ref="O38">INDEX(Table1[Comments],MATCH(A38&amp;B38,Table1[Product / Ingredient Name]&amp;Table1[Supplier Name],0))</f>
        <v>0</v>
      </c>
    </row>
    <row r="39" spans="1:15" x14ac:dyDescent="0.25">
      <c r="A39" s="4"/>
      <c r="B39" s="1"/>
      <c r="C39" s="26"/>
      <c r="D39" s="21" cm="1">
        <f t="array" ref="D39">INDEX(Table1[Product / Ingredient Code],MATCH(A39&amp;B39,Table1[Product / Ingredient Name]&amp;Table1[Supplier Name],0))</f>
        <v>0</v>
      </c>
      <c r="E39" s="82" cm="1">
        <f t="array" ref="E39">INDEX(Table1[INCI Name],MATCH(A39&amp;B39,Table1[Product / Ingredient Name]&amp;Table1[Supplier Name],0))</f>
        <v>0</v>
      </c>
      <c r="F39" s="82"/>
      <c r="G39" s="41" cm="1">
        <f t="array" ref="G39">INDEX(Table1[% PPAI],MATCH(A39&amp;B39,Table1[Product / Ingredient Name]&amp;Table1[Supplier Name],0))*C39/100</f>
        <v>0</v>
      </c>
      <c r="H39" s="42" cm="1">
        <f t="array" ref="H39">INDEX(Table1[% ORG PPAI],MATCH(A39&amp;B39,Table1[Product / Ingredient Name]&amp;Table1[Supplier Name],0))*C39/100</f>
        <v>0</v>
      </c>
      <c r="I39" s="42" cm="1">
        <f t="array" ref="I39">INDEX(Table1[% CPAI],MATCH(A39&amp;B39,Table1[Product / Ingredient Name]&amp;Table1[Supplier Name],0))*C39/100</f>
        <v>0</v>
      </c>
      <c r="J39" s="42" cm="1">
        <f t="array" ref="J39">INDEX(Table1[% ORG CPAI],MATCH(A39&amp;B39,Table1[Product / Ingredient Name]&amp;Table1[Supplier Name],0))*C39/100</f>
        <v>0</v>
      </c>
      <c r="K39" s="42" cm="1">
        <f t="array" ref="K39">INDEX(Table1[% PeMo],MATCH(A39&amp;B39,Table1[Product / Ingredient Name]&amp;Table1[Supplier Name],0))*C39/100</f>
        <v>0</v>
      </c>
      <c r="L39" s="42" cm="1">
        <f t="array" ref="L39">INDEX(Table1[% NNI],MATCH(A39&amp;B39,Table1[Product / Ingredient Name]&amp;Table1[Supplier Name],0))*C39/100</f>
        <v>0</v>
      </c>
      <c r="M39" s="40" cm="1">
        <f t="array" ref="M39">INDEX(Table1[Approved?],MATCH(A39&amp;B39,Table1[Product / Ingredient Name]&amp;Table1[Supplier Name],0))</f>
        <v>0</v>
      </c>
      <c r="N39" s="40" cm="1">
        <f t="array" ref="N39">INDEX(Table1[Restriction],MATCH(A39&amp;B39,Table1[Product / Ingredient Name]&amp;Table1[Supplier Name],0))</f>
        <v>0</v>
      </c>
      <c r="O39" s="11" cm="1">
        <f t="array" ref="O39">INDEX(Table1[Comments],MATCH(A39&amp;B39,Table1[Product / Ingredient Name]&amp;Table1[Supplier Name],0))</f>
        <v>0</v>
      </c>
    </row>
    <row r="40" spans="1:15" x14ac:dyDescent="0.25">
      <c r="A40" s="4"/>
      <c r="B40" s="1"/>
      <c r="C40" s="26"/>
      <c r="D40" s="21" cm="1">
        <f t="array" ref="D40">INDEX(Table1[Product / Ingredient Code],MATCH(A40&amp;B40,Table1[Product / Ingredient Name]&amp;Table1[Supplier Name],0))</f>
        <v>0</v>
      </c>
      <c r="E40" s="82" cm="1">
        <f t="array" ref="E40">INDEX(Table1[INCI Name],MATCH(A40&amp;B40,Table1[Product / Ingredient Name]&amp;Table1[Supplier Name],0))</f>
        <v>0</v>
      </c>
      <c r="F40" s="82"/>
      <c r="G40" s="41" cm="1">
        <f t="array" ref="G40">INDEX(Table1[% PPAI],MATCH(A40&amp;B40,Table1[Product / Ingredient Name]&amp;Table1[Supplier Name],0))*C40/100</f>
        <v>0</v>
      </c>
      <c r="H40" s="42" cm="1">
        <f t="array" ref="H40">INDEX(Table1[% ORG PPAI],MATCH(A40&amp;B40,Table1[Product / Ingredient Name]&amp;Table1[Supplier Name],0))*C40/100</f>
        <v>0</v>
      </c>
      <c r="I40" s="42" cm="1">
        <f t="array" ref="I40">INDEX(Table1[% CPAI],MATCH(A40&amp;B40,Table1[Product / Ingredient Name]&amp;Table1[Supplier Name],0))*C40/100</f>
        <v>0</v>
      </c>
      <c r="J40" s="42" cm="1">
        <f t="array" ref="J40">INDEX(Table1[% ORG CPAI],MATCH(A40&amp;B40,Table1[Product / Ingredient Name]&amp;Table1[Supplier Name],0))*C40/100</f>
        <v>0</v>
      </c>
      <c r="K40" s="42" cm="1">
        <f t="array" ref="K40">INDEX(Table1[% PeMo],MATCH(A40&amp;B40,Table1[Product / Ingredient Name]&amp;Table1[Supplier Name],0))*C40/100</f>
        <v>0</v>
      </c>
      <c r="L40" s="42" cm="1">
        <f t="array" ref="L40">INDEX(Table1[% NNI],MATCH(A40&amp;B40,Table1[Product / Ingredient Name]&amp;Table1[Supplier Name],0))*C40/100</f>
        <v>0</v>
      </c>
      <c r="M40" s="40" cm="1">
        <f t="array" ref="M40">INDEX(Table1[Approved?],MATCH(A40&amp;B40,Table1[Product / Ingredient Name]&amp;Table1[Supplier Name],0))</f>
        <v>0</v>
      </c>
      <c r="N40" s="40" cm="1">
        <f t="array" ref="N40">INDEX(Table1[Restriction],MATCH(A40&amp;B40,Table1[Product / Ingredient Name]&amp;Table1[Supplier Name],0))</f>
        <v>0</v>
      </c>
      <c r="O40" s="11" cm="1">
        <f t="array" ref="O40">INDEX(Table1[Comments],MATCH(A40&amp;B40,Table1[Product / Ingredient Name]&amp;Table1[Supplier Name],0))</f>
        <v>0</v>
      </c>
    </row>
    <row r="41" spans="1:15" x14ac:dyDescent="0.25">
      <c r="A41" s="4"/>
      <c r="B41" s="1"/>
      <c r="C41" s="26"/>
      <c r="D41" s="21" cm="1">
        <f t="array" ref="D41">INDEX(Table1[Product / Ingredient Code],MATCH(A41&amp;B41,Table1[Product / Ingredient Name]&amp;Table1[Supplier Name],0))</f>
        <v>0</v>
      </c>
      <c r="E41" s="82" cm="1">
        <f t="array" ref="E41">INDEX(Table1[INCI Name],MATCH(A41&amp;B41,Table1[Product / Ingredient Name]&amp;Table1[Supplier Name],0))</f>
        <v>0</v>
      </c>
      <c r="F41" s="82"/>
      <c r="G41" s="41" cm="1">
        <f t="array" ref="G41">INDEX(Table1[% PPAI],MATCH(A41&amp;B41,Table1[Product / Ingredient Name]&amp;Table1[Supplier Name],0))*C41/100</f>
        <v>0</v>
      </c>
      <c r="H41" s="42" cm="1">
        <f t="array" ref="H41">INDEX(Table1[% ORG PPAI],MATCH(A41&amp;B41,Table1[Product / Ingredient Name]&amp;Table1[Supplier Name],0))*C41/100</f>
        <v>0</v>
      </c>
      <c r="I41" s="42" cm="1">
        <f t="array" ref="I41">INDEX(Table1[% CPAI],MATCH(A41&amp;B41,Table1[Product / Ingredient Name]&amp;Table1[Supplier Name],0))*C41/100</f>
        <v>0</v>
      </c>
      <c r="J41" s="42" cm="1">
        <f t="array" ref="J41">INDEX(Table1[% ORG CPAI],MATCH(A41&amp;B41,Table1[Product / Ingredient Name]&amp;Table1[Supplier Name],0))*C41/100</f>
        <v>0</v>
      </c>
      <c r="K41" s="42" cm="1">
        <f t="array" ref="K41">INDEX(Table1[% PeMo],MATCH(A41&amp;B41,Table1[Product / Ingredient Name]&amp;Table1[Supplier Name],0))*C41/100</f>
        <v>0</v>
      </c>
      <c r="L41" s="42" cm="1">
        <f t="array" ref="L41">INDEX(Table1[% NNI],MATCH(A41&amp;B41,Table1[Product / Ingredient Name]&amp;Table1[Supplier Name],0))*C41/100</f>
        <v>0</v>
      </c>
      <c r="M41" s="40" cm="1">
        <f t="array" ref="M41">INDEX(Table1[Approved?],MATCH(A41&amp;B41,Table1[Product / Ingredient Name]&amp;Table1[Supplier Name],0))</f>
        <v>0</v>
      </c>
      <c r="N41" s="40" cm="1">
        <f t="array" ref="N41">INDEX(Table1[Restriction],MATCH(A41&amp;B41,Table1[Product / Ingredient Name]&amp;Table1[Supplier Name],0))</f>
        <v>0</v>
      </c>
      <c r="O41" s="11" cm="1">
        <f t="array" ref="O41">INDEX(Table1[Comments],MATCH(A41&amp;B41,Table1[Product / Ingredient Name]&amp;Table1[Supplier Name],0))</f>
        <v>0</v>
      </c>
    </row>
    <row r="42" spans="1:15" ht="15.75" thickBot="1" x14ac:dyDescent="0.3">
      <c r="A42" s="5"/>
      <c r="B42" s="8"/>
      <c r="C42" s="27"/>
      <c r="D42" s="22" cm="1">
        <f t="array" ref="D42">INDEX(Table1[Product / Ingredient Code],MATCH(A42&amp;B42,Table1[Product / Ingredient Name]&amp;Table1[Supplier Name],0))</f>
        <v>0</v>
      </c>
      <c r="E42" s="83" cm="1">
        <f t="array" ref="E42">INDEX(Table1[INCI Name],MATCH(A42&amp;B42,Table1[Product / Ingredient Name]&amp;Table1[Supplier Name],0))</f>
        <v>0</v>
      </c>
      <c r="F42" s="83"/>
      <c r="G42" s="44" cm="1">
        <f t="array" ref="G42">INDEX(Table1[% PPAI],MATCH(A42&amp;B42,Table1[Product / Ingredient Name]&amp;Table1[Supplier Name],0))*C42/100</f>
        <v>0</v>
      </c>
      <c r="H42" s="45" cm="1">
        <f t="array" ref="H42">INDEX(Table1[% ORG PPAI],MATCH(A42&amp;B42,Table1[Product / Ingredient Name]&amp;Table1[Supplier Name],0))*C42/100</f>
        <v>0</v>
      </c>
      <c r="I42" s="45" cm="1">
        <f t="array" ref="I42">INDEX(Table1[% CPAI],MATCH(A42&amp;B42,Table1[Product / Ingredient Name]&amp;Table1[Supplier Name],0))*C42/100</f>
        <v>0</v>
      </c>
      <c r="J42" s="45" cm="1">
        <f t="array" ref="J42">INDEX(Table1[% ORG CPAI],MATCH(A42&amp;B42,Table1[Product / Ingredient Name]&amp;Table1[Supplier Name],0))*C42/100</f>
        <v>0</v>
      </c>
      <c r="K42" s="45" cm="1">
        <f t="array" ref="K42">INDEX(Table1[% PeMo],MATCH(A42&amp;B42,Table1[Product / Ingredient Name]&amp;Table1[Supplier Name],0))*C42/100</f>
        <v>0</v>
      </c>
      <c r="L42" s="45" cm="1">
        <f t="array" ref="L42">INDEX(Table1[% NNI],MATCH(A42&amp;B42,Table1[Product / Ingredient Name]&amp;Table1[Supplier Name],0))*C42/100</f>
        <v>0</v>
      </c>
      <c r="M42" s="43" cm="1">
        <f t="array" ref="M42">INDEX(Table1[Approved?],MATCH(A42&amp;B42,Table1[Product / Ingredient Name]&amp;Table1[Supplier Name],0))</f>
        <v>0</v>
      </c>
      <c r="N42" s="43" cm="1">
        <f t="array" ref="N42">INDEX(Table1[Restriction],MATCH(A42&amp;B42,Table1[Product / Ingredient Name]&amp;Table1[Supplier Name],0))</f>
        <v>0</v>
      </c>
      <c r="O42" s="12" cm="1">
        <f t="array" ref="O42">INDEX(Table1[Comments],MATCH(A42&amp;B42,Table1[Product / Ingredient Name]&amp;Table1[Supplier Name],0))</f>
        <v>0</v>
      </c>
    </row>
    <row r="43" spans="1:15" ht="15.75" thickBot="1" x14ac:dyDescent="0.3"/>
    <row r="44" spans="1:15" ht="15.75" thickBot="1" x14ac:dyDescent="0.3">
      <c r="C44" s="46">
        <f>SUM(C13:C42)</f>
        <v>0</v>
      </c>
      <c r="G44" s="46">
        <f>SUM(G13:G42)</f>
        <v>0</v>
      </c>
      <c r="H44" s="46">
        <f t="shared" ref="H44:L44" si="0">SUM(H13:H42)</f>
        <v>0</v>
      </c>
      <c r="I44" s="46">
        <f t="shared" si="0"/>
        <v>0</v>
      </c>
      <c r="J44" s="46">
        <f t="shared" si="0"/>
        <v>0</v>
      </c>
      <c r="K44" s="46">
        <f t="shared" si="0"/>
        <v>0</v>
      </c>
      <c r="L44" s="46">
        <f t="shared" si="0"/>
        <v>0</v>
      </c>
    </row>
    <row r="45" spans="1:15" ht="15.75" thickBot="1" x14ac:dyDescent="0.3"/>
    <row r="46" spans="1:15" ht="19.5" customHeight="1" thickBot="1" x14ac:dyDescent="0.3">
      <c r="A46" s="88" t="s">
        <v>47</v>
      </c>
      <c r="B46" s="89"/>
      <c r="C46" s="89"/>
      <c r="D46" s="89"/>
      <c r="E46" s="89"/>
      <c r="F46" s="89"/>
      <c r="G46" s="89"/>
      <c r="H46" s="89"/>
      <c r="I46" s="90"/>
    </row>
    <row r="47" spans="1:15" ht="30.75" customHeight="1" thickBot="1" x14ac:dyDescent="0.3">
      <c r="A47" s="47" t="s">
        <v>48</v>
      </c>
      <c r="B47" s="47" t="s">
        <v>17</v>
      </c>
      <c r="C47" s="48" t="s">
        <v>46</v>
      </c>
      <c r="D47" s="93" t="s">
        <v>18</v>
      </c>
      <c r="E47" s="94"/>
      <c r="F47" s="48" t="s">
        <v>9</v>
      </c>
      <c r="G47" s="91" t="s">
        <v>11</v>
      </c>
      <c r="H47" s="135"/>
      <c r="I47" s="92"/>
    </row>
    <row r="48" spans="1:15" x14ac:dyDescent="0.25">
      <c r="A48" s="9"/>
      <c r="B48" s="16"/>
      <c r="C48" s="49" cm="1">
        <f t="array" ref="C48">INDEX(Table1[Product / Ingredient Code],MATCH(A48&amp;B48,Table1[Product / Ingredient Name]&amp;Table1[Supplier Name],0))</f>
        <v>0</v>
      </c>
      <c r="D48" s="85" cm="1">
        <f t="array" ref="D48">INDEX(Table1[INCI Name],MATCH(A48&amp;B48,Table1[Product / Ingredient Name]&amp;Table1[Supplier Name],0))</f>
        <v>0</v>
      </c>
      <c r="E48" s="85"/>
      <c r="F48" s="37" cm="1">
        <f t="array" ref="F48">INDEX(Table1[Approved?],MATCH(A48&amp;B48,Table1[Product / Ingredient Name]&amp;Table1[Supplier Name],0))</f>
        <v>0</v>
      </c>
      <c r="G48" s="85" cm="1">
        <f t="array" ref="G48">INDEX(Table1[Comments],MATCH(A48&amp;B48,Table1[Product / Ingredient Name]&amp;Table1[Supplier Name],0))</f>
        <v>0</v>
      </c>
      <c r="H48" s="85"/>
      <c r="I48" s="116"/>
    </row>
    <row r="49" spans="1:9" x14ac:dyDescent="0.25">
      <c r="A49" s="4"/>
      <c r="B49" s="6"/>
      <c r="C49" s="50" cm="1">
        <f t="array" ref="C49">INDEX(Table1[Product / Ingredient Code],MATCH(A49&amp;B49,Table1[Product / Ingredient Name]&amp;Table1[Supplier Name],0))</f>
        <v>0</v>
      </c>
      <c r="D49" s="84" cm="1">
        <f t="array" ref="D49">INDEX(Table1[INCI Name],MATCH(A49&amp;B49,Table1[Product / Ingredient Name]&amp;Table1[Supplier Name],0))</f>
        <v>0</v>
      </c>
      <c r="E49" s="84"/>
      <c r="F49" s="40" cm="1">
        <f t="array" ref="F49">INDEX(Table1[Approved?],MATCH(A49&amp;B49,Table1[Product / Ingredient Name]&amp;Table1[Supplier Name],0))</f>
        <v>0</v>
      </c>
      <c r="G49" s="82" cm="1">
        <f t="array" ref="G49">INDEX(Table1[Comments],MATCH(A49&amp;B49,Table1[Product / Ingredient Name]&amp;Table1[Supplier Name],0))</f>
        <v>0</v>
      </c>
      <c r="H49" s="82"/>
      <c r="I49" s="114"/>
    </row>
    <row r="50" spans="1:9" x14ac:dyDescent="0.25">
      <c r="A50" s="4"/>
      <c r="B50" s="6"/>
      <c r="C50" s="50" cm="1">
        <f t="array" ref="C50">INDEX(Table1[Product / Ingredient Code],MATCH(A50&amp;B50,Table1[Product / Ingredient Name]&amp;Table1[Supplier Name],0))</f>
        <v>0</v>
      </c>
      <c r="D50" s="84" cm="1">
        <f t="array" ref="D50">INDEX(Table1[INCI Name],MATCH(A50&amp;B50,Table1[Product / Ingredient Name]&amp;Table1[Supplier Name],0))</f>
        <v>0</v>
      </c>
      <c r="E50" s="84"/>
      <c r="F50" s="40" cm="1">
        <f t="array" ref="F50">INDEX(Table1[Approved?],MATCH(A50&amp;B50,Table1[Product / Ingredient Name]&amp;Table1[Supplier Name],0))</f>
        <v>0</v>
      </c>
      <c r="G50" s="82" cm="1">
        <f t="array" ref="G50">INDEX(Table1[Comments],MATCH(A50&amp;B50,Table1[Product / Ingredient Name]&amp;Table1[Supplier Name],0))</f>
        <v>0</v>
      </c>
      <c r="H50" s="82"/>
      <c r="I50" s="114"/>
    </row>
    <row r="51" spans="1:9" x14ac:dyDescent="0.25">
      <c r="A51" s="4"/>
      <c r="B51" s="6"/>
      <c r="C51" s="50" cm="1">
        <f t="array" ref="C51">INDEX(Table1[Product / Ingredient Code],MATCH(A51&amp;B51,Table1[Product / Ingredient Name]&amp;Table1[Supplier Name],0))</f>
        <v>0</v>
      </c>
      <c r="D51" s="84" cm="1">
        <f t="array" ref="D51">INDEX(Table1[INCI Name],MATCH(A51&amp;B51,Table1[Product / Ingredient Name]&amp;Table1[Supplier Name],0))</f>
        <v>0</v>
      </c>
      <c r="E51" s="84"/>
      <c r="F51" s="40" cm="1">
        <f t="array" ref="F51">INDEX(Table1[Approved?],MATCH(A51&amp;B51,Table1[Product / Ingredient Name]&amp;Table1[Supplier Name],0))</f>
        <v>0</v>
      </c>
      <c r="G51" s="82" cm="1">
        <f t="array" ref="G51">INDEX(Table1[Comments],MATCH(A51&amp;B51,Table1[Product / Ingredient Name]&amp;Table1[Supplier Name],0))</f>
        <v>0</v>
      </c>
      <c r="H51" s="82"/>
      <c r="I51" s="114"/>
    </row>
    <row r="52" spans="1:9" x14ac:dyDescent="0.25">
      <c r="A52" s="4"/>
      <c r="B52" s="6"/>
      <c r="C52" s="50" cm="1">
        <f t="array" ref="C52">INDEX(Table1[Product / Ingredient Code],MATCH(A52&amp;B52,Table1[Product / Ingredient Name]&amp;Table1[Supplier Name],0))</f>
        <v>0</v>
      </c>
      <c r="D52" s="84" cm="1">
        <f t="array" ref="D52">INDEX(Table1[INCI Name],MATCH(A52&amp;B52,Table1[Product / Ingredient Name]&amp;Table1[Supplier Name],0))</f>
        <v>0</v>
      </c>
      <c r="E52" s="84"/>
      <c r="F52" s="40" cm="1">
        <f t="array" ref="F52">INDEX(Table1[Approved?],MATCH(A52&amp;B52,Table1[Product / Ingredient Name]&amp;Table1[Supplier Name],0))</f>
        <v>0</v>
      </c>
      <c r="G52" s="82" cm="1">
        <f t="array" ref="G52">INDEX(Table1[Comments],MATCH(A52&amp;B52,Table1[Product / Ingredient Name]&amp;Table1[Supplier Name],0))</f>
        <v>0</v>
      </c>
      <c r="H52" s="82"/>
      <c r="I52" s="114"/>
    </row>
    <row r="53" spans="1:9" x14ac:dyDescent="0.25">
      <c r="A53" s="4"/>
      <c r="B53" s="6"/>
      <c r="C53" s="50" cm="1">
        <f t="array" ref="C53">INDEX(Table1[Product / Ingredient Code],MATCH(A53&amp;B53,Table1[Product / Ingredient Name]&amp;Table1[Supplier Name],0))</f>
        <v>0</v>
      </c>
      <c r="D53" s="84" cm="1">
        <f t="array" ref="D53">INDEX(Table1[INCI Name],MATCH(A53&amp;B53,Table1[Product / Ingredient Name]&amp;Table1[Supplier Name],0))</f>
        <v>0</v>
      </c>
      <c r="E53" s="84"/>
      <c r="F53" s="40" cm="1">
        <f t="array" ref="F53">INDEX(Table1[Approved?],MATCH(A53&amp;B53,Table1[Product / Ingredient Name]&amp;Table1[Supplier Name],0))</f>
        <v>0</v>
      </c>
      <c r="G53" s="82" cm="1">
        <f t="array" ref="G53">INDEX(Table1[Comments],MATCH(A53&amp;B53,Table1[Product / Ingredient Name]&amp;Table1[Supplier Name],0))</f>
        <v>0</v>
      </c>
      <c r="H53" s="82"/>
      <c r="I53" s="114"/>
    </row>
    <row r="54" spans="1:9" x14ac:dyDescent="0.25">
      <c r="A54" s="4"/>
      <c r="B54" s="6"/>
      <c r="C54" s="50" cm="1">
        <f t="array" ref="C54">INDEX(Table1[Product / Ingredient Code],MATCH(A54&amp;B54,Table1[Product / Ingredient Name]&amp;Table1[Supplier Name],0))</f>
        <v>0</v>
      </c>
      <c r="D54" s="84" cm="1">
        <f t="array" ref="D54">INDEX(Table1[INCI Name],MATCH(A54&amp;B54,Table1[Product / Ingredient Name]&amp;Table1[Supplier Name],0))</f>
        <v>0</v>
      </c>
      <c r="E54" s="84"/>
      <c r="F54" s="40" cm="1">
        <f t="array" ref="F54">INDEX(Table1[Approved?],MATCH(A54&amp;B54,Table1[Product / Ingredient Name]&amp;Table1[Supplier Name],0))</f>
        <v>0</v>
      </c>
      <c r="G54" s="82" cm="1">
        <f t="array" ref="G54">INDEX(Table1[Comments],MATCH(A54&amp;B54,Table1[Product / Ingredient Name]&amp;Table1[Supplier Name],0))</f>
        <v>0</v>
      </c>
      <c r="H54" s="82"/>
      <c r="I54" s="114"/>
    </row>
    <row r="55" spans="1:9" x14ac:dyDescent="0.25">
      <c r="A55" s="4"/>
      <c r="B55" s="6"/>
      <c r="C55" s="50" cm="1">
        <f t="array" ref="C55">INDEX(Table1[Product / Ingredient Code],MATCH(A55&amp;B55,Table1[Product / Ingredient Name]&amp;Table1[Supplier Name],0))</f>
        <v>0</v>
      </c>
      <c r="D55" s="84" cm="1">
        <f t="array" ref="D55">INDEX(Table1[INCI Name],MATCH(A55&amp;B55,Table1[Product / Ingredient Name]&amp;Table1[Supplier Name],0))</f>
        <v>0</v>
      </c>
      <c r="E55" s="84"/>
      <c r="F55" s="40" cm="1">
        <f t="array" ref="F55">INDEX(Table1[Approved?],MATCH(A55&amp;B55,Table1[Product / Ingredient Name]&amp;Table1[Supplier Name],0))</f>
        <v>0</v>
      </c>
      <c r="G55" s="82" cm="1">
        <f t="array" ref="G55">INDEX(Table1[Comments],MATCH(A55&amp;B55,Table1[Product / Ingredient Name]&amp;Table1[Supplier Name],0))</f>
        <v>0</v>
      </c>
      <c r="H55" s="82"/>
      <c r="I55" s="114"/>
    </row>
    <row r="56" spans="1:9" x14ac:dyDescent="0.25">
      <c r="A56" s="4"/>
      <c r="B56" s="6"/>
      <c r="C56" s="50" cm="1">
        <f t="array" ref="C56">INDEX(Table1[Product / Ingredient Code],MATCH(A56&amp;B56,Table1[Product / Ingredient Name]&amp;Table1[Supplier Name],0))</f>
        <v>0</v>
      </c>
      <c r="D56" s="84" cm="1">
        <f t="array" ref="D56">INDEX(Table1[INCI Name],MATCH(A56&amp;B56,Table1[Product / Ingredient Name]&amp;Table1[Supplier Name],0))</f>
        <v>0</v>
      </c>
      <c r="E56" s="84"/>
      <c r="F56" s="40" cm="1">
        <f t="array" ref="F56">INDEX(Table1[Approved?],MATCH(A56&amp;B56,Table1[Product / Ingredient Name]&amp;Table1[Supplier Name],0))</f>
        <v>0</v>
      </c>
      <c r="G56" s="82" cm="1">
        <f t="array" ref="G56">INDEX(Table1[Comments],MATCH(A56&amp;B56,Table1[Product / Ingredient Name]&amp;Table1[Supplier Name],0))</f>
        <v>0</v>
      </c>
      <c r="H56" s="82"/>
      <c r="I56" s="114"/>
    </row>
    <row r="57" spans="1:9" ht="15.75" thickBot="1" x14ac:dyDescent="0.3">
      <c r="A57" s="5"/>
      <c r="B57" s="7"/>
      <c r="C57" s="51" cm="1">
        <f t="array" ref="C57">INDEX(Table1[Product / Ingredient Code],MATCH(A57&amp;B57,Table1[Product / Ingredient Name]&amp;Table1[Supplier Name],0))</f>
        <v>0</v>
      </c>
      <c r="D57" s="117" cm="1">
        <f t="array" ref="D57">INDEX(Table1[INCI Name],MATCH(A57&amp;B57,Table1[Product / Ingredient Name]&amp;Table1[Supplier Name],0))</f>
        <v>0</v>
      </c>
      <c r="E57" s="117"/>
      <c r="F57" s="43" cm="1">
        <f t="array" ref="F57">INDEX(Table1[Approved?],MATCH(A57&amp;B57,Table1[Product / Ingredient Name]&amp;Table1[Supplier Name],0))</f>
        <v>0</v>
      </c>
      <c r="G57" s="83" cm="1">
        <f t="array" ref="G57">INDEX(Table1[Comments],MATCH(A57&amp;B57,Table1[Product / Ingredient Name]&amp;Table1[Supplier Name],0))</f>
        <v>0</v>
      </c>
      <c r="H57" s="83"/>
      <c r="I57" s="115"/>
    </row>
    <row r="58" spans="1:9" ht="15.75" thickBot="1" x14ac:dyDescent="0.3"/>
    <row r="59" spans="1:9" ht="19.5" customHeight="1" thickBot="1" x14ac:dyDescent="0.3">
      <c r="A59" s="88" t="s">
        <v>49</v>
      </c>
      <c r="B59" s="89"/>
      <c r="C59" s="89"/>
      <c r="D59" s="89"/>
      <c r="E59" s="89"/>
      <c r="F59" s="89"/>
      <c r="G59" s="89"/>
      <c r="H59" s="89"/>
      <c r="I59" s="90"/>
    </row>
    <row r="60" spans="1:9" ht="75.75" customHeight="1" thickBot="1" x14ac:dyDescent="0.3">
      <c r="A60" s="132"/>
      <c r="B60" s="133"/>
      <c r="C60" s="133"/>
      <c r="D60" s="133"/>
      <c r="E60" s="133"/>
      <c r="F60" s="133"/>
      <c r="G60" s="133"/>
      <c r="H60" s="133"/>
      <c r="I60" s="134"/>
    </row>
    <row r="61" spans="1:9" ht="15.75" thickBot="1" x14ac:dyDescent="0.3"/>
    <row r="62" spans="1:9" ht="19.5" customHeight="1" thickBot="1" x14ac:dyDescent="0.3">
      <c r="A62" s="129" t="s">
        <v>50</v>
      </c>
      <c r="B62" s="130"/>
      <c r="C62" s="130"/>
      <c r="D62" s="130"/>
      <c r="E62" s="131"/>
    </row>
    <row r="63" spans="1:9" ht="30.75" customHeight="1" thickBot="1" x14ac:dyDescent="0.3">
      <c r="A63" s="119" t="s">
        <v>51</v>
      </c>
      <c r="B63" s="120"/>
      <c r="C63" s="52" t="str">
        <f>IF(IFERROR(H44+J44,)&gt;=20,"PASS",IF(AND(IFERROR(H44+J44,)&gt;=10,L9="YES"),"PASS","FAIL"))</f>
        <v>FAIL</v>
      </c>
      <c r="D63" s="123" t="str">
        <f>IF(AND(C63="PASS",C64="PASS",C65="PASS"),"ELIGIBLE FOR COSMOS ORGANIC",IF(C65="PASS","ELIGIBLE FOR COSMOS NATURAL","NOT COMPLIANT"))</f>
        <v>NOT COMPLIANT</v>
      </c>
      <c r="E63" s="124"/>
    </row>
    <row r="64" spans="1:9" ht="30.75" customHeight="1" thickBot="1" x14ac:dyDescent="0.3">
      <c r="A64" s="119" t="s">
        <v>52</v>
      </c>
      <c r="B64" s="120"/>
      <c r="C64" s="52" t="str">
        <f>IF(IFERROR(H44/G44*100,)&gt;=95,"PASS","FAIL")</f>
        <v>FAIL</v>
      </c>
      <c r="D64" s="125"/>
      <c r="E64" s="126"/>
    </row>
    <row r="65" spans="1:5" ht="30.75" customHeight="1" thickBot="1" x14ac:dyDescent="0.3">
      <c r="A65" s="121" t="s">
        <v>53</v>
      </c>
      <c r="B65" s="122"/>
      <c r="C65" s="52" t="str">
        <f>IF(IFERROR(C44-K44,)&gt;=98,"PASS","FAIL")</f>
        <v>FAIL</v>
      </c>
      <c r="D65" s="127"/>
      <c r="E65" s="128"/>
    </row>
    <row r="66" spans="1:5" ht="30" customHeight="1" x14ac:dyDescent="0.25">
      <c r="A66" s="118" t="s">
        <v>54</v>
      </c>
      <c r="B66" s="118"/>
      <c r="C66" s="118"/>
      <c r="D66" s="118"/>
      <c r="E66" s="118"/>
    </row>
  </sheetData>
  <sheetProtection algorithmName="SHA-512" hashValue="/nAAzQcIB4TRgoAVTi0DPPE398+JZZf1aBjoJnUJ5XpgO2+PrN6tRXAnvNnwYyPNc1ikEwOSJIRosHC9UBfQCg==" saltValue="WG9P2ijrUPAaOj1/OFOUiQ==" spinCount="100000" sheet="1" objects="1" scenarios="1" selectLockedCells="1"/>
  <mergeCells count="83">
    <mergeCell ref="N8:O8"/>
    <mergeCell ref="A1:O1"/>
    <mergeCell ref="A2:O2"/>
    <mergeCell ref="B3:L3"/>
    <mergeCell ref="B4:L4"/>
    <mergeCell ref="M4:O4"/>
    <mergeCell ref="A5:A7"/>
    <mergeCell ref="C5:F5"/>
    <mergeCell ref="G5:L5"/>
    <mergeCell ref="N5:O5"/>
    <mergeCell ref="C6:F6"/>
    <mergeCell ref="G6:L6"/>
    <mergeCell ref="N6:O6"/>
    <mergeCell ref="C7:F7"/>
    <mergeCell ref="G7:L7"/>
    <mergeCell ref="N7:O7"/>
    <mergeCell ref="E15:F15"/>
    <mergeCell ref="E16:F16"/>
    <mergeCell ref="E17:F17"/>
    <mergeCell ref="E18:F18"/>
    <mergeCell ref="E19:F19"/>
    <mergeCell ref="N9:O9"/>
    <mergeCell ref="A11:O11"/>
    <mergeCell ref="E12:F12"/>
    <mergeCell ref="E13:F13"/>
    <mergeCell ref="E14:F14"/>
    <mergeCell ref="A8:B8"/>
    <mergeCell ref="C8:L8"/>
    <mergeCell ref="E32:F32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20:F20"/>
    <mergeCell ref="A9:K9"/>
    <mergeCell ref="D47:E47"/>
    <mergeCell ref="G47:I47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A46:I46"/>
    <mergeCell ref="D48:E48"/>
    <mergeCell ref="G48:I48"/>
    <mergeCell ref="D49:E49"/>
    <mergeCell ref="G49:I49"/>
    <mergeCell ref="D50:E50"/>
    <mergeCell ref="G50:I50"/>
    <mergeCell ref="D51:E51"/>
    <mergeCell ref="G51:I51"/>
    <mergeCell ref="D52:E52"/>
    <mergeCell ref="G52:I52"/>
    <mergeCell ref="D53:E53"/>
    <mergeCell ref="G53:I53"/>
    <mergeCell ref="D54:E54"/>
    <mergeCell ref="G54:I54"/>
    <mergeCell ref="D55:E55"/>
    <mergeCell ref="G55:I55"/>
    <mergeCell ref="D56:E56"/>
    <mergeCell ref="G56:I56"/>
    <mergeCell ref="A66:E66"/>
    <mergeCell ref="D57:E57"/>
    <mergeCell ref="G57:I57"/>
    <mergeCell ref="A59:I59"/>
    <mergeCell ref="A60:I60"/>
    <mergeCell ref="A62:E62"/>
    <mergeCell ref="A63:B63"/>
    <mergeCell ref="D63:E65"/>
    <mergeCell ref="A64:B64"/>
    <mergeCell ref="A65:B65"/>
  </mergeCells>
  <conditionalFormatting sqref="C44">
    <cfRule type="cellIs" dxfId="1" priority="1" operator="equal">
      <formula>100</formula>
    </cfRule>
    <cfRule type="cellIs" dxfId="0" priority="2" operator="notEqual">
      <formula>100</formula>
    </cfRule>
  </conditionalFormatting>
  <dataValidations count="2">
    <dataValidation type="list" allowBlank="1" showInputMessage="1" showErrorMessage="1" sqref="C8:L8" xr:uid="{710EE9EA-C77B-4FA8-922D-DEECF4FDCBB9}">
      <formula1>"COSMOS ORGANIC,COSMOS NATURAL,COSMOS CERTIFIED, COSMOS APPROVED"</formula1>
    </dataValidation>
    <dataValidation type="list" allowBlank="1" showInputMessage="1" showErrorMessage="1" sqref="L9" xr:uid="{879699AE-C119-4B15-B9FE-5DDBB3A02167}">
      <formula1>"YES,NO"</formula1>
    </dataValidation>
  </dataValidations>
  <pageMargins left="0.7" right="0.7" top="0.75" bottom="0.75" header="0.3" footer="0.3"/>
  <pageSetup paperSize="9" scale="5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19050</xdr:rowOff>
                  </from>
                  <to>
                    <xdr:col>1</xdr:col>
                    <xdr:colOff>800100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19050</xdr:rowOff>
                  </from>
                  <to>
                    <xdr:col>1</xdr:col>
                    <xdr:colOff>800100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19050</xdr:rowOff>
                  </from>
                  <to>
                    <xdr:col>1</xdr:col>
                    <xdr:colOff>800100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417F25E3-0B4B-4E3E-A4B9-B9BDD49937EB}">
          <x14:formula1>
            <xm:f>OFFSET('Supplier List'!$R$1,0,0,COUNTA('Supplier List'!$R:$R),1)</xm:f>
          </x14:formula1>
          <xm:sqref>A48:A57 A13:A42</xm:sqref>
        </x14:dataValidation>
        <x14:dataValidation type="list" allowBlank="1" showInputMessage="1" xr:uid="{E630F389-DE4C-4D70-B6E4-9D8D90136E41}">
          <x14:formula1>
            <xm:f>OFFSET('Supplier List'!$S$1,0,0,COUNTA('Supplier List'!$S:$S),1)</xm:f>
          </x14:formula1>
          <xm:sqref>B48:B57 B13:B42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A737-A15F-46BB-A519-C0E247B5E875}">
  <sheetPr>
    <pageSetUpPr fitToPage="1"/>
  </sheetPr>
  <dimension ref="A1:P54"/>
  <sheetViews>
    <sheetView showGridLines="0" showZeros="0" zoomScaleNormal="100" workbookViewId="0">
      <selection activeCell="B3" sqref="B3:L3"/>
    </sheetView>
  </sheetViews>
  <sheetFormatPr defaultRowHeight="15" x14ac:dyDescent="0.25"/>
  <cols>
    <col min="1" max="2" width="25.7109375" customWidth="1"/>
    <col min="3" max="7" width="15.7109375" customWidth="1"/>
    <col min="8" max="14" width="10.7109375" customWidth="1"/>
    <col min="15" max="16" width="30.7109375" customWidth="1"/>
  </cols>
  <sheetData>
    <row r="1" spans="1:16" ht="26.25" x14ac:dyDescent="0.25">
      <c r="A1" s="95" t="s">
        <v>55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2" spans="1:16" ht="15.75" thickBot="1" x14ac:dyDescent="0.3">
      <c r="A2" s="105" t="s">
        <v>56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6" ht="19.5" thickBot="1" x14ac:dyDescent="0.3">
      <c r="A3" s="28" t="s">
        <v>30</v>
      </c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6"/>
      <c r="M3" s="106" t="s">
        <v>3</v>
      </c>
      <c r="N3" s="107"/>
      <c r="O3" s="108"/>
    </row>
    <row r="4" spans="1:16" ht="19.5" customHeight="1" thickBot="1" x14ac:dyDescent="0.3">
      <c r="A4" s="28" t="s">
        <v>31</v>
      </c>
      <c r="B4" s="111"/>
      <c r="C4" s="112"/>
      <c r="D4" s="112"/>
      <c r="E4" s="112"/>
      <c r="F4" s="112"/>
      <c r="G4" s="112"/>
      <c r="H4" s="112"/>
      <c r="I4" s="112"/>
      <c r="J4" s="112"/>
      <c r="K4" s="112"/>
      <c r="L4" s="113"/>
      <c r="M4" s="138" t="s">
        <v>34</v>
      </c>
      <c r="N4" s="139"/>
      <c r="O4" s="63"/>
    </row>
    <row r="5" spans="1:16" ht="19.5" customHeight="1" thickBot="1" x14ac:dyDescent="0.3">
      <c r="A5" s="96" t="s">
        <v>32</v>
      </c>
      <c r="B5" s="30"/>
      <c r="C5" s="99" t="s">
        <v>33</v>
      </c>
      <c r="D5" s="100"/>
      <c r="E5" s="100"/>
      <c r="F5" s="101"/>
      <c r="G5" s="111"/>
      <c r="H5" s="112"/>
      <c r="I5" s="112"/>
      <c r="J5" s="112"/>
      <c r="K5" s="112"/>
      <c r="L5" s="113"/>
      <c r="M5" s="138" t="s">
        <v>36</v>
      </c>
      <c r="N5" s="139"/>
      <c r="O5" s="63"/>
    </row>
    <row r="6" spans="1:16" ht="19.5" customHeight="1" thickBot="1" x14ac:dyDescent="0.3">
      <c r="A6" s="97"/>
      <c r="B6" s="29"/>
      <c r="C6" s="88" t="s">
        <v>35</v>
      </c>
      <c r="D6" s="89"/>
      <c r="E6" s="89"/>
      <c r="F6" s="90"/>
      <c r="G6" s="111"/>
      <c r="H6" s="112"/>
      <c r="I6" s="112"/>
      <c r="J6" s="112"/>
      <c r="K6" s="112"/>
      <c r="L6" s="113"/>
      <c r="M6" s="64"/>
    </row>
    <row r="7" spans="1:16" ht="19.5" thickBot="1" x14ac:dyDescent="0.3">
      <c r="A7" s="98"/>
      <c r="B7" s="63"/>
      <c r="C7" s="88" t="s">
        <v>37</v>
      </c>
      <c r="D7" s="89"/>
      <c r="E7" s="89"/>
      <c r="F7" s="90"/>
      <c r="G7" s="111"/>
      <c r="H7" s="112"/>
      <c r="I7" s="112"/>
      <c r="J7" s="112"/>
      <c r="K7" s="112"/>
      <c r="L7" s="113"/>
      <c r="M7" s="64"/>
    </row>
    <row r="8" spans="1:16" ht="19.5" customHeight="1" thickBot="1" x14ac:dyDescent="0.3"/>
    <row r="9" spans="1:16" ht="19.5" customHeight="1" thickBot="1" x14ac:dyDescent="0.3">
      <c r="A9" s="88" t="s">
        <v>57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90"/>
    </row>
    <row r="10" spans="1:16" ht="30.75" thickBot="1" x14ac:dyDescent="0.3">
      <c r="A10" s="33" t="s">
        <v>44</v>
      </c>
      <c r="B10" s="33" t="s">
        <v>17</v>
      </c>
      <c r="C10" s="34" t="s">
        <v>58</v>
      </c>
      <c r="D10" s="34" t="s">
        <v>59</v>
      </c>
      <c r="E10" s="35" t="s">
        <v>46</v>
      </c>
      <c r="F10" s="91" t="s">
        <v>18</v>
      </c>
      <c r="G10" s="92"/>
      <c r="H10" s="36" t="s">
        <v>60</v>
      </c>
      <c r="I10" s="35" t="s">
        <v>61</v>
      </c>
      <c r="J10" s="35" t="s">
        <v>62</v>
      </c>
      <c r="K10" s="35" t="s">
        <v>63</v>
      </c>
      <c r="L10" s="35" t="s">
        <v>64</v>
      </c>
      <c r="M10" s="35" t="s">
        <v>65</v>
      </c>
      <c r="N10" s="35" t="s">
        <v>9</v>
      </c>
      <c r="O10" s="35" t="s">
        <v>27</v>
      </c>
      <c r="P10" s="35" t="s">
        <v>11</v>
      </c>
    </row>
    <row r="11" spans="1:16" x14ac:dyDescent="0.25">
      <c r="A11" s="9"/>
      <c r="B11" s="13"/>
      <c r="C11" s="25"/>
      <c r="D11" s="60"/>
      <c r="E11" s="20" cm="1">
        <f t="array" ref="E11">INDEX(Table1[Product / Ingredient Code],MATCH(A11&amp;B11,Table1[Product / Ingredient Name]&amp;Table1[Supplier Name],0))</f>
        <v>0</v>
      </c>
      <c r="F11" s="85" cm="1">
        <f t="array" ref="F11">INDEX(Table1[INCI Name],MATCH(A11&amp;B11,Table1[Product / Ingredient Name]&amp;Table1[Supplier Name],0))</f>
        <v>0</v>
      </c>
      <c r="G11" s="85"/>
      <c r="H11" s="39" cm="1">
        <f t="array" ref="H11">INDEX(Table1[% PPAI],MATCH(A11&amp;B11,Table1[Product / Ingredient Name]&amp;Table1[Supplier Name],0))*D11/100</f>
        <v>0</v>
      </c>
      <c r="I11" s="39" cm="1">
        <f t="array" ref="I11">INDEX(Table1[% ORG PPAI],MATCH(A11&amp;B11,Table1[Product / Ingredient Name]&amp;Table1[Supplier Name],0))*D11/100</f>
        <v>0</v>
      </c>
      <c r="J11" s="39" cm="1">
        <f t="array" ref="J11">INDEX(Table1[% CPAI],MATCH(A11&amp;B11,Table1[Product / Ingredient Name]&amp;Table1[Supplier Name],0))*D11/100</f>
        <v>0</v>
      </c>
      <c r="K11" s="39" cm="1">
        <f t="array" ref="K11">INDEX(Table1[% ORG CPAI],MATCH(A11&amp;B11,Table1[Product / Ingredient Name]&amp;Table1[Supplier Name],0))*D11/100</f>
        <v>0</v>
      </c>
      <c r="L11" s="39" cm="1">
        <f t="array" ref="L11">INDEX(Table1[% PeMo],MATCH(A11&amp;B11,Table1[Product / Ingredient Name]&amp;Table1[Supplier Name],0))*D11/100</f>
        <v>0</v>
      </c>
      <c r="M11" s="39" cm="1">
        <f t="array" ref="M11">INDEX(Table1[% NNI],MATCH(A11&amp;B11,Table1[Product / Ingredient Name]&amp;Table1[Supplier Name],0))*D11/100</f>
        <v>0</v>
      </c>
      <c r="N11" s="37" cm="1">
        <f t="array" ref="N11">INDEX(Table1[Approved?],MATCH(A11&amp;B11,Table1[Product / Ingredient Name]&amp;Table1[Supplier Name],0))</f>
        <v>0</v>
      </c>
      <c r="O11" s="37" cm="1">
        <f t="array" ref="O11">INDEX(Table1[Restriction],MATCH(A11&amp;B11,Table1[Product / Ingredient Name]&amp;Table1[Supplier Name],0))</f>
        <v>0</v>
      </c>
      <c r="P11" s="10" cm="1">
        <f t="array" ref="P11">INDEX(Table1[Comments],MATCH(A11&amp;B11,Table1[Product / Ingredient Name]&amp;Table1[Supplier Name],0))</f>
        <v>0</v>
      </c>
    </row>
    <row r="12" spans="1:16" x14ac:dyDescent="0.25">
      <c r="A12" s="4"/>
      <c r="B12" s="1"/>
      <c r="C12" s="26"/>
      <c r="D12" s="61"/>
      <c r="E12" s="21" cm="1">
        <f t="array" ref="E12">INDEX(Table1[Product / Ingredient Code],MATCH(A12&amp;B12,Table1[Product / Ingredient Name]&amp;Table1[Supplier Name],0))</f>
        <v>0</v>
      </c>
      <c r="F12" s="82" cm="1">
        <f t="array" ref="F12">INDEX(Table1[INCI Name],MATCH(A12&amp;B12,Table1[Product / Ingredient Name]&amp;Table1[Supplier Name],0))</f>
        <v>0</v>
      </c>
      <c r="G12" s="82"/>
      <c r="H12" s="42" cm="1">
        <f t="array" ref="H12">INDEX(Table1[% PPAI],MATCH(A12&amp;B12,Table1[Product / Ingredient Name]&amp;Table1[Supplier Name],0))*D12/100</f>
        <v>0</v>
      </c>
      <c r="I12" s="42" cm="1">
        <f t="array" ref="I12">INDEX(Table1[% ORG PPAI],MATCH(A12&amp;B12,Table1[Product / Ingredient Name]&amp;Table1[Supplier Name],0))*D12/100</f>
        <v>0</v>
      </c>
      <c r="J12" s="42" cm="1">
        <f t="array" ref="J12">INDEX(Table1[% CPAI],MATCH(A12&amp;B12,Table1[Product / Ingredient Name]&amp;Table1[Supplier Name],0))*D12/100</f>
        <v>0</v>
      </c>
      <c r="K12" s="42" cm="1">
        <f t="array" ref="K12">INDEX(Table1[% ORG CPAI],MATCH(A12&amp;B12,Table1[Product / Ingredient Name]&amp;Table1[Supplier Name],0))*D12/100</f>
        <v>0</v>
      </c>
      <c r="L12" s="42" cm="1">
        <f t="array" ref="L12">INDEX(Table1[% PeMo],MATCH(A12&amp;B12,Table1[Product / Ingredient Name]&amp;Table1[Supplier Name],0))*D12/100</f>
        <v>0</v>
      </c>
      <c r="M12" s="42" cm="1">
        <f t="array" ref="M12">INDEX(Table1[% NNI],MATCH(A12&amp;B12,Table1[Product / Ingredient Name]&amp;Table1[Supplier Name],0))*D12/100</f>
        <v>0</v>
      </c>
      <c r="N12" s="40" cm="1">
        <f t="array" ref="N12">INDEX(Table1[Approved?],MATCH(A12&amp;B12,Table1[Product / Ingredient Name]&amp;Table1[Supplier Name],0))</f>
        <v>0</v>
      </c>
      <c r="O12" s="40" cm="1">
        <f t="array" ref="O12">INDEX(Table1[Restriction],MATCH(A12&amp;B12,Table1[Product / Ingredient Name]&amp;Table1[Supplier Name],0))</f>
        <v>0</v>
      </c>
      <c r="P12" s="11" cm="1">
        <f t="array" ref="P12">INDEX(Table1[Comments],MATCH(A12&amp;B12,Table1[Product / Ingredient Name]&amp;Table1[Supplier Name],0))</f>
        <v>0</v>
      </c>
    </row>
    <row r="13" spans="1:16" x14ac:dyDescent="0.25">
      <c r="A13" s="4"/>
      <c r="B13" s="1"/>
      <c r="C13" s="26"/>
      <c r="D13" s="61"/>
      <c r="E13" s="21" cm="1">
        <f t="array" ref="E13">INDEX(Table1[Product / Ingredient Code],MATCH(A13&amp;B13,Table1[Product / Ingredient Name]&amp;Table1[Supplier Name],0))</f>
        <v>0</v>
      </c>
      <c r="F13" s="82" cm="1">
        <f t="array" ref="F13">INDEX(Table1[INCI Name],MATCH(A13&amp;B13,Table1[Product / Ingredient Name]&amp;Table1[Supplier Name],0))</f>
        <v>0</v>
      </c>
      <c r="G13" s="82"/>
      <c r="H13" s="42" cm="1">
        <f t="array" ref="H13">INDEX(Table1[% PPAI],MATCH(A13&amp;B13,Table1[Product / Ingredient Name]&amp;Table1[Supplier Name],0))*D13/100</f>
        <v>0</v>
      </c>
      <c r="I13" s="42" cm="1">
        <f t="array" ref="I13">INDEX(Table1[% ORG PPAI],MATCH(A13&amp;B13,Table1[Product / Ingredient Name]&amp;Table1[Supplier Name],0))*D13/100</f>
        <v>0</v>
      </c>
      <c r="J13" s="42" cm="1">
        <f t="array" ref="J13">INDEX(Table1[% CPAI],MATCH(A13&amp;B13,Table1[Product / Ingredient Name]&amp;Table1[Supplier Name],0))*D13/100</f>
        <v>0</v>
      </c>
      <c r="K13" s="42" cm="1">
        <f t="array" ref="K13">INDEX(Table1[% ORG CPAI],MATCH(A13&amp;B13,Table1[Product / Ingredient Name]&amp;Table1[Supplier Name],0))*D13/100</f>
        <v>0</v>
      </c>
      <c r="L13" s="42" cm="1">
        <f t="array" ref="L13">INDEX(Table1[% PeMo],MATCH(A13&amp;B13,Table1[Product / Ingredient Name]&amp;Table1[Supplier Name],0))*D13/100</f>
        <v>0</v>
      </c>
      <c r="M13" s="42" cm="1">
        <f t="array" ref="M13">INDEX(Table1[% NNI],MATCH(A13&amp;B13,Table1[Product / Ingredient Name]&amp;Table1[Supplier Name],0))*D13/100</f>
        <v>0</v>
      </c>
      <c r="N13" s="40" cm="1">
        <f t="array" ref="N13">INDEX(Table1[Approved?],MATCH(A13&amp;B13,Table1[Product / Ingredient Name]&amp;Table1[Supplier Name],0))</f>
        <v>0</v>
      </c>
      <c r="O13" s="40" cm="1">
        <f t="array" ref="O13">INDEX(Table1[Restriction],MATCH(A13&amp;B13,Table1[Product / Ingredient Name]&amp;Table1[Supplier Name],0))</f>
        <v>0</v>
      </c>
      <c r="P13" s="11" cm="1">
        <f t="array" ref="P13">INDEX(Table1[Comments],MATCH(A13&amp;B13,Table1[Product / Ingredient Name]&amp;Table1[Supplier Name],0))</f>
        <v>0</v>
      </c>
    </row>
    <row r="14" spans="1:16" x14ac:dyDescent="0.25">
      <c r="A14" s="4"/>
      <c r="B14" s="1"/>
      <c r="C14" s="26"/>
      <c r="D14" s="61"/>
      <c r="E14" s="21" cm="1">
        <f t="array" ref="E14">INDEX(Table1[Product / Ingredient Code],MATCH(A14&amp;B14,Table1[Product / Ingredient Name]&amp;Table1[Supplier Name],0))</f>
        <v>0</v>
      </c>
      <c r="F14" s="82" cm="1">
        <f t="array" ref="F14">INDEX(Table1[INCI Name],MATCH(A14&amp;B14,Table1[Product / Ingredient Name]&amp;Table1[Supplier Name],0))</f>
        <v>0</v>
      </c>
      <c r="G14" s="82"/>
      <c r="H14" s="42" cm="1">
        <f t="array" ref="H14">INDEX(Table1[% PPAI],MATCH(A14&amp;B14,Table1[Product / Ingredient Name]&amp;Table1[Supplier Name],0))*D14/100</f>
        <v>0</v>
      </c>
      <c r="I14" s="42" cm="1">
        <f t="array" ref="I14">INDEX(Table1[% ORG PPAI],MATCH(A14&amp;B14,Table1[Product / Ingredient Name]&amp;Table1[Supplier Name],0))*D14/100</f>
        <v>0</v>
      </c>
      <c r="J14" s="42" cm="1">
        <f t="array" ref="J14">INDEX(Table1[% CPAI],MATCH(A14&amp;B14,Table1[Product / Ingredient Name]&amp;Table1[Supplier Name],0))*D14/100</f>
        <v>0</v>
      </c>
      <c r="K14" s="42" cm="1">
        <f t="array" ref="K14">INDEX(Table1[% ORG CPAI],MATCH(A14&amp;B14,Table1[Product / Ingredient Name]&amp;Table1[Supplier Name],0))*D14/100</f>
        <v>0</v>
      </c>
      <c r="L14" s="42" cm="1">
        <f t="array" ref="L14">INDEX(Table1[% PeMo],MATCH(A14&amp;B14,Table1[Product / Ingredient Name]&amp;Table1[Supplier Name],0))*D14/100</f>
        <v>0</v>
      </c>
      <c r="M14" s="42" cm="1">
        <f t="array" ref="M14">INDEX(Table1[% NNI],MATCH(A14&amp;B14,Table1[Product / Ingredient Name]&amp;Table1[Supplier Name],0))*D14/100</f>
        <v>0</v>
      </c>
      <c r="N14" s="40" cm="1">
        <f t="array" ref="N14">INDEX(Table1[Approved?],MATCH(A14&amp;B14,Table1[Product / Ingredient Name]&amp;Table1[Supplier Name],0))</f>
        <v>0</v>
      </c>
      <c r="O14" s="40" cm="1">
        <f t="array" ref="O14">INDEX(Table1[Restriction],MATCH(A14&amp;B14,Table1[Product / Ingredient Name]&amp;Table1[Supplier Name],0))</f>
        <v>0</v>
      </c>
      <c r="P14" s="11" cm="1">
        <f t="array" ref="P14">INDEX(Table1[Comments],MATCH(A14&amp;B14,Table1[Product / Ingredient Name]&amp;Table1[Supplier Name],0))</f>
        <v>0</v>
      </c>
    </row>
    <row r="15" spans="1:16" ht="15.75" thickBot="1" x14ac:dyDescent="0.3">
      <c r="A15" s="5"/>
      <c r="B15" s="8"/>
      <c r="C15" s="27"/>
      <c r="D15" s="62"/>
      <c r="E15" s="22" cm="1">
        <f t="array" ref="E15">INDEX(Table1[Product / Ingredient Code],MATCH(A15&amp;B15,Table1[Product / Ingredient Name]&amp;Table1[Supplier Name],0))</f>
        <v>0</v>
      </c>
      <c r="F15" s="83" cm="1">
        <f t="array" ref="F15">INDEX(Table1[INCI Name],MATCH(A15&amp;B15,Table1[Product / Ingredient Name]&amp;Table1[Supplier Name],0))</f>
        <v>0</v>
      </c>
      <c r="G15" s="83"/>
      <c r="H15" s="45" cm="1">
        <f t="array" ref="H15">INDEX(Table1[% PPAI],MATCH(A15&amp;B15,Table1[Product / Ingredient Name]&amp;Table1[Supplier Name],0))*D15/100</f>
        <v>0</v>
      </c>
      <c r="I15" s="45" cm="1">
        <f t="array" ref="I15">INDEX(Table1[% ORG PPAI],MATCH(A15&amp;B15,Table1[Product / Ingredient Name]&amp;Table1[Supplier Name],0))*D15/100</f>
        <v>0</v>
      </c>
      <c r="J15" s="45" cm="1">
        <f t="array" ref="J15">INDEX(Table1[% CPAI],MATCH(A15&amp;B15,Table1[Product / Ingredient Name]&amp;Table1[Supplier Name],0))*D15/100</f>
        <v>0</v>
      </c>
      <c r="K15" s="45" cm="1">
        <f t="array" ref="K15">INDEX(Table1[% ORG CPAI],MATCH(A15&amp;B15,Table1[Product / Ingredient Name]&amp;Table1[Supplier Name],0))*D15/100</f>
        <v>0</v>
      </c>
      <c r="L15" s="45" cm="1">
        <f t="array" ref="L15">INDEX(Table1[% PeMo],MATCH(A15&amp;B15,Table1[Product / Ingredient Name]&amp;Table1[Supplier Name],0))*D15/100</f>
        <v>0</v>
      </c>
      <c r="M15" s="45" cm="1">
        <f t="array" ref="M15">INDEX(Table1[% NNI],MATCH(A15&amp;B15,Table1[Product / Ingredient Name]&amp;Table1[Supplier Name],0))*D15/100</f>
        <v>0</v>
      </c>
      <c r="N15" s="43" cm="1">
        <f t="array" ref="N15">INDEX(Table1[Approved?],MATCH(A15&amp;B15,Table1[Product / Ingredient Name]&amp;Table1[Supplier Name],0))</f>
        <v>0</v>
      </c>
      <c r="O15" s="43" cm="1">
        <f t="array" ref="O15">INDEX(Table1[Restriction],MATCH(A15&amp;B15,Table1[Product / Ingredient Name]&amp;Table1[Supplier Name],0))</f>
        <v>0</v>
      </c>
      <c r="P15" s="12" cm="1">
        <f t="array" ref="P15">INDEX(Table1[Comments],MATCH(A15&amp;B15,Table1[Product / Ingredient Name]&amp;Table1[Supplier Name],0))</f>
        <v>0</v>
      </c>
    </row>
    <row r="16" spans="1:16" ht="15.75" thickBot="1" x14ac:dyDescent="0.3"/>
    <row r="17" spans="1:16" ht="19.5" customHeight="1" thickBot="1" x14ac:dyDescent="0.3">
      <c r="A17" s="88" t="s">
        <v>66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90"/>
    </row>
    <row r="18" spans="1:16" ht="15.75" thickBot="1" x14ac:dyDescent="0.3">
      <c r="A18" s="33" t="s">
        <v>44</v>
      </c>
      <c r="B18" s="33" t="s">
        <v>17</v>
      </c>
      <c r="C18" s="140" t="s">
        <v>67</v>
      </c>
      <c r="D18" s="141"/>
      <c r="E18" s="35" t="s">
        <v>46</v>
      </c>
      <c r="F18" s="91" t="s">
        <v>18</v>
      </c>
      <c r="G18" s="92"/>
      <c r="H18" s="36" t="s">
        <v>60</v>
      </c>
      <c r="I18" s="35" t="s">
        <v>61</v>
      </c>
      <c r="J18" s="35" t="s">
        <v>62</v>
      </c>
      <c r="K18" s="35" t="s">
        <v>63</v>
      </c>
      <c r="L18" s="35" t="s">
        <v>64</v>
      </c>
      <c r="M18" s="35" t="s">
        <v>65</v>
      </c>
      <c r="N18" s="35" t="s">
        <v>9</v>
      </c>
      <c r="O18" s="35" t="s">
        <v>27</v>
      </c>
      <c r="P18" s="35" t="s">
        <v>11</v>
      </c>
    </row>
    <row r="19" spans="1:16" x14ac:dyDescent="0.25">
      <c r="A19" s="9"/>
      <c r="B19" s="13"/>
      <c r="C19" s="142"/>
      <c r="D19" s="143"/>
      <c r="E19" s="20" cm="1">
        <f t="array" ref="E19">INDEX(Table1[Product / Ingredient Code],MATCH(A19&amp;B19,Table1[Product / Ingredient Name]&amp;Table1[Supplier Name],0))</f>
        <v>0</v>
      </c>
      <c r="F19" s="85" cm="1">
        <f t="array" ref="F19">INDEX(Table1[INCI Name],MATCH(A19&amp;B19,Table1[Product / Ingredient Name]&amp;Table1[Supplier Name],0))</f>
        <v>0</v>
      </c>
      <c r="G19" s="85"/>
      <c r="H19" s="39" cm="1">
        <f t="array" ref="H19">INDEX(Table1[% PPAI],MATCH(A19&amp;B19,Table1[Product / Ingredient Name]&amp;Table1[Supplier Name],0))*C19/100</f>
        <v>0</v>
      </c>
      <c r="I19" s="39" cm="1">
        <f t="array" ref="I19">INDEX(Table1[% ORG PPAI],MATCH(A19&amp;B19,Table1[Product / Ingredient Name]&amp;Table1[Supplier Name],0))*C19/100</f>
        <v>0</v>
      </c>
      <c r="J19" s="39" cm="1">
        <f t="array" ref="J19">INDEX(Table1[% CPAI],MATCH(A19&amp;B19,Table1[Product / Ingredient Name]&amp;Table1[Supplier Name],0))*C19/100</f>
        <v>0</v>
      </c>
      <c r="K19" s="39" cm="1">
        <f t="array" ref="K19">INDEX(Table1[% ORG CPAI],MATCH(A19&amp;B19,Table1[Product / Ingredient Name]&amp;Table1[Supplier Name],0))*C19/100</f>
        <v>0</v>
      </c>
      <c r="L19" s="39" cm="1">
        <f t="array" ref="L19">INDEX(Table1[% PeMo],MATCH(A19&amp;B19,Table1[Product / Ingredient Name]&amp;Table1[Supplier Name],0))*C19/100</f>
        <v>0</v>
      </c>
      <c r="M19" s="39" cm="1">
        <f t="array" ref="M19">INDEX(Table1[% NNI],MATCH(A19&amp;B19,Table1[Product / Ingredient Name]&amp;Table1[Supplier Name],0))*C19/100</f>
        <v>0</v>
      </c>
      <c r="N19" s="37" cm="1">
        <f t="array" ref="N19">INDEX(Table1[Approved?],MATCH(A19&amp;B19,Table1[Product / Ingredient Name]&amp;Table1[Supplier Name],0))</f>
        <v>0</v>
      </c>
      <c r="O19" s="37" cm="1">
        <f t="array" ref="O19">INDEX(Table1[Restriction],MATCH(A19&amp;B19,Table1[Product / Ingredient Name]&amp;Table1[Supplier Name],0))</f>
        <v>0</v>
      </c>
      <c r="P19" s="10" cm="1">
        <f t="array" ref="P19">INDEX(Table1[Comments],MATCH(A19&amp;B19,Table1[Product / Ingredient Name]&amp;Table1[Supplier Name],0))</f>
        <v>0</v>
      </c>
    </row>
    <row r="20" spans="1:16" x14ac:dyDescent="0.25">
      <c r="A20" s="4"/>
      <c r="B20" s="1"/>
      <c r="C20" s="147"/>
      <c r="D20" s="148"/>
      <c r="E20" s="21" cm="1">
        <f t="array" ref="E20">INDEX(Table1[Product / Ingredient Code],MATCH(A20&amp;B20,Table1[Product / Ingredient Name]&amp;Table1[Supplier Name],0))</f>
        <v>0</v>
      </c>
      <c r="F20" s="82" cm="1">
        <f t="array" ref="F20">INDEX(Table1[INCI Name],MATCH(A20&amp;B20,Table1[Product / Ingredient Name]&amp;Table1[Supplier Name],0))</f>
        <v>0</v>
      </c>
      <c r="G20" s="82"/>
      <c r="H20" s="42" cm="1">
        <f t="array" ref="H20">INDEX(Table1[% PPAI],MATCH(A20&amp;B20,Table1[Product / Ingredient Name]&amp;Table1[Supplier Name],0))*C20/100</f>
        <v>0</v>
      </c>
      <c r="I20" s="42" cm="1">
        <f t="array" ref="I20">INDEX(Table1[% ORG PPAI],MATCH(A20&amp;B20,Table1[Product / Ingredient Name]&amp;Table1[Supplier Name],0))*C20/100</f>
        <v>0</v>
      </c>
      <c r="J20" s="42" cm="1">
        <f t="array" ref="J20">INDEX(Table1[% CPAI],MATCH(A20&amp;B20,Table1[Product / Ingredient Name]&amp;Table1[Supplier Name],0))*C20/100</f>
        <v>0</v>
      </c>
      <c r="K20" s="42" cm="1">
        <f t="array" ref="K20">INDEX(Table1[% ORG CPAI],MATCH(A20&amp;B20,Table1[Product / Ingredient Name]&amp;Table1[Supplier Name],0))*C20/100</f>
        <v>0</v>
      </c>
      <c r="L20" s="42" cm="1">
        <f t="array" ref="L20">INDEX(Table1[% PeMo],MATCH(A20&amp;B20,Table1[Product / Ingredient Name]&amp;Table1[Supplier Name],0))*C20/100</f>
        <v>0</v>
      </c>
      <c r="M20" s="42" cm="1">
        <f t="array" ref="M20">INDEX(Table1[% NNI],MATCH(A20&amp;B20,Table1[Product / Ingredient Name]&amp;Table1[Supplier Name],0))*C20/100</f>
        <v>0</v>
      </c>
      <c r="N20" s="40" cm="1">
        <f t="array" ref="N20">INDEX(Table1[Approved?],MATCH(A20&amp;B20,Table1[Product / Ingredient Name]&amp;Table1[Supplier Name],0))</f>
        <v>0</v>
      </c>
      <c r="O20" s="40" cm="1">
        <f t="array" ref="O20">INDEX(Table1[Restriction],MATCH(A20&amp;B20,Table1[Product / Ingredient Name]&amp;Table1[Supplier Name],0))</f>
        <v>0</v>
      </c>
      <c r="P20" s="11" cm="1">
        <f t="array" ref="P20">INDEX(Table1[Comments],MATCH(A20&amp;B20,Table1[Product / Ingredient Name]&amp;Table1[Supplier Name],0))</f>
        <v>0</v>
      </c>
    </row>
    <row r="21" spans="1:16" x14ac:dyDescent="0.25">
      <c r="A21" s="4"/>
      <c r="B21" s="1"/>
      <c r="C21" s="147"/>
      <c r="D21" s="148"/>
      <c r="E21" s="21" cm="1">
        <f t="array" ref="E21">INDEX(Table1[Product / Ingredient Code],MATCH(A21&amp;B21,Table1[Product / Ingredient Name]&amp;Table1[Supplier Name],0))</f>
        <v>0</v>
      </c>
      <c r="F21" s="82" cm="1">
        <f t="array" ref="F21">INDEX(Table1[INCI Name],MATCH(A21&amp;B21,Table1[Product / Ingredient Name]&amp;Table1[Supplier Name],0))</f>
        <v>0</v>
      </c>
      <c r="G21" s="82"/>
      <c r="H21" s="42" cm="1">
        <f t="array" ref="H21">INDEX(Table1[% PPAI],MATCH(A21&amp;B21,Table1[Product / Ingredient Name]&amp;Table1[Supplier Name],0))*C21/100</f>
        <v>0</v>
      </c>
      <c r="I21" s="42" cm="1">
        <f t="array" ref="I21">INDEX(Table1[% ORG PPAI],MATCH(A21&amp;B21,Table1[Product / Ingredient Name]&amp;Table1[Supplier Name],0))*C21/100</f>
        <v>0</v>
      </c>
      <c r="J21" s="42" cm="1">
        <f t="array" ref="J21">INDEX(Table1[% CPAI],MATCH(A21&amp;B21,Table1[Product / Ingredient Name]&amp;Table1[Supplier Name],0))*C21/100</f>
        <v>0</v>
      </c>
      <c r="K21" s="42" cm="1">
        <f t="array" ref="K21">INDEX(Table1[% ORG CPAI],MATCH(A21&amp;B21,Table1[Product / Ingredient Name]&amp;Table1[Supplier Name],0))*C21/100</f>
        <v>0</v>
      </c>
      <c r="L21" s="42" cm="1">
        <f t="array" ref="L21">INDEX(Table1[% PeMo],MATCH(A21&amp;B21,Table1[Product / Ingredient Name]&amp;Table1[Supplier Name],0))*C21/100</f>
        <v>0</v>
      </c>
      <c r="M21" s="42" cm="1">
        <f t="array" ref="M21">INDEX(Table1[% NNI],MATCH(A21&amp;B21,Table1[Product / Ingredient Name]&amp;Table1[Supplier Name],0))*C21/100</f>
        <v>0</v>
      </c>
      <c r="N21" s="40" cm="1">
        <f t="array" ref="N21">INDEX(Table1[Approved?],MATCH(A21&amp;B21,Table1[Product / Ingredient Name]&amp;Table1[Supplier Name],0))</f>
        <v>0</v>
      </c>
      <c r="O21" s="40" cm="1">
        <f t="array" ref="O21">INDEX(Table1[Restriction],MATCH(A21&amp;B21,Table1[Product / Ingredient Name]&amp;Table1[Supplier Name],0))</f>
        <v>0</v>
      </c>
      <c r="P21" s="11" cm="1">
        <f t="array" ref="P21">INDEX(Table1[Comments],MATCH(A21&amp;B21,Table1[Product / Ingredient Name]&amp;Table1[Supplier Name],0))</f>
        <v>0</v>
      </c>
    </row>
    <row r="22" spans="1:16" x14ac:dyDescent="0.25">
      <c r="A22" s="4"/>
      <c r="B22" s="1"/>
      <c r="C22" s="147"/>
      <c r="D22" s="148"/>
      <c r="E22" s="21" cm="1">
        <f t="array" ref="E22">INDEX(Table1[Product / Ingredient Code],MATCH(A22&amp;B22,Table1[Product / Ingredient Name]&amp;Table1[Supplier Name],0))</f>
        <v>0</v>
      </c>
      <c r="F22" s="82" cm="1">
        <f t="array" ref="F22">INDEX(Table1[INCI Name],MATCH(A22&amp;B22,Table1[Product / Ingredient Name]&amp;Table1[Supplier Name],0))</f>
        <v>0</v>
      </c>
      <c r="G22" s="82"/>
      <c r="H22" s="42" cm="1">
        <f t="array" ref="H22">INDEX(Table1[% PPAI],MATCH(A22&amp;B22,Table1[Product / Ingredient Name]&amp;Table1[Supplier Name],0))*C22/100</f>
        <v>0</v>
      </c>
      <c r="I22" s="42" cm="1">
        <f t="array" ref="I22">INDEX(Table1[% ORG PPAI],MATCH(A22&amp;B22,Table1[Product / Ingredient Name]&amp;Table1[Supplier Name],0))*C22/100</f>
        <v>0</v>
      </c>
      <c r="J22" s="42" cm="1">
        <f t="array" ref="J22">INDEX(Table1[% CPAI],MATCH(A22&amp;B22,Table1[Product / Ingredient Name]&amp;Table1[Supplier Name],0))*C22/100</f>
        <v>0</v>
      </c>
      <c r="K22" s="42" cm="1">
        <f t="array" ref="K22">INDEX(Table1[% ORG CPAI],MATCH(A22&amp;B22,Table1[Product / Ingredient Name]&amp;Table1[Supplier Name],0))*C22/100</f>
        <v>0</v>
      </c>
      <c r="L22" s="42" cm="1">
        <f t="array" ref="L22">INDEX(Table1[% PeMo],MATCH(A22&amp;B22,Table1[Product / Ingredient Name]&amp;Table1[Supplier Name],0))*C22/100</f>
        <v>0</v>
      </c>
      <c r="M22" s="42" cm="1">
        <f t="array" ref="M22">INDEX(Table1[% NNI],MATCH(A22&amp;B22,Table1[Product / Ingredient Name]&amp;Table1[Supplier Name],0))*C22/100</f>
        <v>0</v>
      </c>
      <c r="N22" s="40" cm="1">
        <f t="array" ref="N22">INDEX(Table1[Approved?],MATCH(A22&amp;B22,Table1[Product / Ingredient Name]&amp;Table1[Supplier Name],0))</f>
        <v>0</v>
      </c>
      <c r="O22" s="40" cm="1">
        <f t="array" ref="O22">INDEX(Table1[Restriction],MATCH(A22&amp;B22,Table1[Product / Ingredient Name]&amp;Table1[Supplier Name],0))</f>
        <v>0</v>
      </c>
      <c r="P22" s="11" cm="1">
        <f t="array" ref="P22">INDEX(Table1[Comments],MATCH(A22&amp;B22,Table1[Product / Ingredient Name]&amp;Table1[Supplier Name],0))</f>
        <v>0</v>
      </c>
    </row>
    <row r="23" spans="1:16" ht="15.75" thickBot="1" x14ac:dyDescent="0.3">
      <c r="A23" s="5"/>
      <c r="B23" s="8"/>
      <c r="C23" s="149"/>
      <c r="D23" s="150"/>
      <c r="E23" s="22" cm="1">
        <f t="array" ref="E23">INDEX(Table1[Product / Ingredient Code],MATCH(A23&amp;B23,Table1[Product / Ingredient Name]&amp;Table1[Supplier Name],0))</f>
        <v>0</v>
      </c>
      <c r="F23" s="83" cm="1">
        <f t="array" ref="F23">INDEX(Table1[INCI Name],MATCH(A23&amp;B23,Table1[Product / Ingredient Name]&amp;Table1[Supplier Name],0))</f>
        <v>0</v>
      </c>
      <c r="G23" s="83"/>
      <c r="H23" s="45" cm="1">
        <f t="array" ref="H23">INDEX(Table1[% PPAI],MATCH(A23&amp;B23,Table1[Product / Ingredient Name]&amp;Table1[Supplier Name],0))*C23/100</f>
        <v>0</v>
      </c>
      <c r="I23" s="45" cm="1">
        <f t="array" ref="I23">INDEX(Table1[% ORG PPAI],MATCH(A23&amp;B23,Table1[Product / Ingredient Name]&amp;Table1[Supplier Name],0))*C23/100</f>
        <v>0</v>
      </c>
      <c r="J23" s="45" cm="1">
        <f t="array" ref="J23">INDEX(Table1[% CPAI],MATCH(A23&amp;B23,Table1[Product / Ingredient Name]&amp;Table1[Supplier Name],0))*C23/100</f>
        <v>0</v>
      </c>
      <c r="K23" s="45" cm="1">
        <f t="array" ref="K23">INDEX(Table1[% ORG CPAI],MATCH(A23&amp;B23,Table1[Product / Ingredient Name]&amp;Table1[Supplier Name],0))*C23/100</f>
        <v>0</v>
      </c>
      <c r="L23" s="45" cm="1">
        <f t="array" ref="L23">INDEX(Table1[% PeMo],MATCH(A23&amp;B23,Table1[Product / Ingredient Name]&amp;Table1[Supplier Name],0))*C23/100</f>
        <v>0</v>
      </c>
      <c r="M23" s="45" cm="1">
        <f t="array" ref="M23">INDEX(Table1[% NNI],MATCH(A23&amp;B23,Table1[Product / Ingredient Name]&amp;Table1[Supplier Name],0))*C23/100</f>
        <v>0</v>
      </c>
      <c r="N23" s="43" cm="1">
        <f t="array" ref="N23">INDEX(Table1[Approved?],MATCH(A23&amp;B23,Table1[Product / Ingredient Name]&amp;Table1[Supplier Name],0))</f>
        <v>0</v>
      </c>
      <c r="O23" s="43" cm="1">
        <f t="array" ref="O23">INDEX(Table1[Restriction],MATCH(A23&amp;B23,Table1[Product / Ingredient Name]&amp;Table1[Supplier Name],0))</f>
        <v>0</v>
      </c>
      <c r="P23" s="12" cm="1">
        <f t="array" ref="P23">INDEX(Table1[Comments],MATCH(A23&amp;B23,Table1[Product / Ingredient Name]&amp;Table1[Supplier Name],0))</f>
        <v>0</v>
      </c>
    </row>
    <row r="24" spans="1:16" ht="15.75" thickBot="1" x14ac:dyDescent="0.3"/>
    <row r="25" spans="1:16" ht="19.5" customHeight="1" thickBot="1" x14ac:dyDescent="0.3">
      <c r="A25" s="88" t="s">
        <v>68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90"/>
    </row>
    <row r="26" spans="1:16" ht="15.75" thickBot="1" x14ac:dyDescent="0.3">
      <c r="A26" s="33" t="s">
        <v>44</v>
      </c>
      <c r="B26" s="33" t="s">
        <v>17</v>
      </c>
      <c r="C26" s="140" t="s">
        <v>67</v>
      </c>
      <c r="D26" s="141"/>
      <c r="E26" s="35" t="s">
        <v>46</v>
      </c>
      <c r="F26" s="91" t="s">
        <v>18</v>
      </c>
      <c r="G26" s="92"/>
      <c r="H26" s="36" t="s">
        <v>60</v>
      </c>
      <c r="I26" s="35" t="s">
        <v>61</v>
      </c>
      <c r="J26" s="35" t="s">
        <v>62</v>
      </c>
      <c r="K26" s="35" t="s">
        <v>63</v>
      </c>
      <c r="L26" s="35" t="s">
        <v>64</v>
      </c>
      <c r="M26" s="35" t="s">
        <v>65</v>
      </c>
      <c r="N26" s="35" t="s">
        <v>9</v>
      </c>
      <c r="O26" s="35" t="s">
        <v>27</v>
      </c>
      <c r="P26" s="35" t="s">
        <v>11</v>
      </c>
    </row>
    <row r="27" spans="1:16" x14ac:dyDescent="0.25">
      <c r="A27" s="9"/>
      <c r="B27" s="13"/>
      <c r="C27" s="142"/>
      <c r="D27" s="143"/>
      <c r="E27" s="20" cm="1">
        <f t="array" ref="E27">INDEX(Table1[Product / Ingredient Code],MATCH(A27&amp;B27,Table1[Product / Ingredient Name]&amp;Table1[Supplier Name],0))</f>
        <v>0</v>
      </c>
      <c r="F27" s="85" cm="1">
        <f t="array" ref="F27">INDEX(Table1[INCI Name],MATCH(A27&amp;B27,Table1[Product / Ingredient Name]&amp;Table1[Supplier Name],0))</f>
        <v>0</v>
      </c>
      <c r="G27" s="85"/>
      <c r="H27" s="39" cm="1">
        <f t="array" ref="H27">INDEX(Table1[% PPAI],MATCH(A27&amp;B27,Table1[Product / Ingredient Name]&amp;Table1[Supplier Name],0))*C27/100</f>
        <v>0</v>
      </c>
      <c r="I27" s="39" cm="1">
        <f t="array" ref="I27">INDEX(Table1[% ORG PPAI],MATCH(A27&amp;B27,Table1[Product / Ingredient Name]&amp;Table1[Supplier Name],0))*C27/100</f>
        <v>0</v>
      </c>
      <c r="J27" s="39" cm="1">
        <f t="array" ref="J27">INDEX(Table1[% CPAI],MATCH(A27&amp;B27,Table1[Product / Ingredient Name]&amp;Table1[Supplier Name],0))*C27/100</f>
        <v>0</v>
      </c>
      <c r="K27" s="39" cm="1">
        <f t="array" ref="K27">INDEX(Table1[% ORG CPAI],MATCH(A27&amp;B27,Table1[Product / Ingredient Name]&amp;Table1[Supplier Name],0))*C27/100</f>
        <v>0</v>
      </c>
      <c r="L27" s="39" cm="1">
        <f t="array" ref="L27">INDEX(Table1[% PeMo],MATCH(A27&amp;B27,Table1[Product / Ingredient Name]&amp;Table1[Supplier Name],0))*C27/100</f>
        <v>0</v>
      </c>
      <c r="M27" s="39" cm="1">
        <f t="array" ref="M27">INDEX(Table1[% NNI],MATCH(A27&amp;B27,Table1[Product / Ingredient Name]&amp;Table1[Supplier Name],0))*C27/100</f>
        <v>0</v>
      </c>
      <c r="N27" s="37" cm="1">
        <f t="array" ref="N27">INDEX(Table1[Approved?],MATCH(A27&amp;B27,Table1[Product / Ingredient Name]&amp;Table1[Supplier Name],0))</f>
        <v>0</v>
      </c>
      <c r="O27" s="37" cm="1">
        <f t="array" ref="O27">INDEX(Table1[Restriction],MATCH(A27&amp;B27,Table1[Product / Ingredient Name]&amp;Table1[Supplier Name],0))</f>
        <v>0</v>
      </c>
      <c r="P27" s="10" cm="1">
        <f t="array" ref="P27">INDEX(Table1[Comments],MATCH(A27&amp;B27,Table1[Product / Ingredient Name]&amp;Table1[Supplier Name],0))</f>
        <v>0</v>
      </c>
    </row>
    <row r="28" spans="1:16" x14ac:dyDescent="0.25">
      <c r="A28" s="4"/>
      <c r="B28" s="1"/>
      <c r="C28" s="147"/>
      <c r="D28" s="148"/>
      <c r="E28" s="21" cm="1">
        <f t="array" ref="E28">INDEX(Table1[Product / Ingredient Code],MATCH(A28&amp;B28,Table1[Product / Ingredient Name]&amp;Table1[Supplier Name],0))</f>
        <v>0</v>
      </c>
      <c r="F28" s="82" cm="1">
        <f t="array" ref="F28">INDEX(Table1[INCI Name],MATCH(A28&amp;B28,Table1[Product / Ingredient Name]&amp;Table1[Supplier Name],0))</f>
        <v>0</v>
      </c>
      <c r="G28" s="82"/>
      <c r="H28" s="42" cm="1">
        <f t="array" ref="H28">INDEX(Table1[% PPAI],MATCH(A28&amp;B28,Table1[Product / Ingredient Name]&amp;Table1[Supplier Name],0))*C28/100</f>
        <v>0</v>
      </c>
      <c r="I28" s="42" cm="1">
        <f t="array" ref="I28">INDEX(Table1[% ORG PPAI],MATCH(A28&amp;B28,Table1[Product / Ingredient Name]&amp;Table1[Supplier Name],0))*C28/100</f>
        <v>0</v>
      </c>
      <c r="J28" s="42" cm="1">
        <f t="array" ref="J28">INDEX(Table1[% CPAI],MATCH(A28&amp;B28,Table1[Product / Ingredient Name]&amp;Table1[Supplier Name],0))*C28/100</f>
        <v>0</v>
      </c>
      <c r="K28" s="42" cm="1">
        <f t="array" ref="K28">INDEX(Table1[% ORG CPAI],MATCH(A28&amp;B28,Table1[Product / Ingredient Name]&amp;Table1[Supplier Name],0))*C28/100</f>
        <v>0</v>
      </c>
      <c r="L28" s="42" cm="1">
        <f t="array" ref="L28">INDEX(Table1[% PeMo],MATCH(A28&amp;B28,Table1[Product / Ingredient Name]&amp;Table1[Supplier Name],0))*C28/100</f>
        <v>0</v>
      </c>
      <c r="M28" s="42" cm="1">
        <f t="array" ref="M28">INDEX(Table1[% NNI],MATCH(A28&amp;B28,Table1[Product / Ingredient Name]&amp;Table1[Supplier Name],0))*C28/100</f>
        <v>0</v>
      </c>
      <c r="N28" s="40" cm="1">
        <f t="array" ref="N28">INDEX(Table1[Approved?],MATCH(A28&amp;B28,Table1[Product / Ingredient Name]&amp;Table1[Supplier Name],0))</f>
        <v>0</v>
      </c>
      <c r="O28" s="40" cm="1">
        <f t="array" ref="O28">INDEX(Table1[Restriction],MATCH(A28&amp;B28,Table1[Product / Ingredient Name]&amp;Table1[Supplier Name],0))</f>
        <v>0</v>
      </c>
      <c r="P28" s="11" cm="1">
        <f t="array" ref="P28">INDEX(Table1[Comments],MATCH(A28&amp;B28,Table1[Product / Ingredient Name]&amp;Table1[Supplier Name],0))</f>
        <v>0</v>
      </c>
    </row>
    <row r="29" spans="1:16" x14ac:dyDescent="0.25">
      <c r="A29" s="4"/>
      <c r="B29" s="1"/>
      <c r="C29" s="147"/>
      <c r="D29" s="148"/>
      <c r="E29" s="21" cm="1">
        <f t="array" ref="E29">INDEX(Table1[Product / Ingredient Code],MATCH(A29&amp;B29,Table1[Product / Ingredient Name]&amp;Table1[Supplier Name],0))</f>
        <v>0</v>
      </c>
      <c r="F29" s="82" cm="1">
        <f t="array" ref="F29">INDEX(Table1[INCI Name],MATCH(A29&amp;B29,Table1[Product / Ingredient Name]&amp;Table1[Supplier Name],0))</f>
        <v>0</v>
      </c>
      <c r="G29" s="82"/>
      <c r="H29" s="42" cm="1">
        <f t="array" ref="H29">INDEX(Table1[% PPAI],MATCH(A29&amp;B29,Table1[Product / Ingredient Name]&amp;Table1[Supplier Name],0))*C29/100</f>
        <v>0</v>
      </c>
      <c r="I29" s="42" cm="1">
        <f t="array" ref="I29">INDEX(Table1[% ORG PPAI],MATCH(A29&amp;B29,Table1[Product / Ingredient Name]&amp;Table1[Supplier Name],0))*C29/100</f>
        <v>0</v>
      </c>
      <c r="J29" s="42" cm="1">
        <f t="array" ref="J29">INDEX(Table1[% CPAI],MATCH(A29&amp;B29,Table1[Product / Ingredient Name]&amp;Table1[Supplier Name],0))*C29/100</f>
        <v>0</v>
      </c>
      <c r="K29" s="42" cm="1">
        <f t="array" ref="K29">INDEX(Table1[% ORG CPAI],MATCH(A29&amp;B29,Table1[Product / Ingredient Name]&amp;Table1[Supplier Name],0))*C29/100</f>
        <v>0</v>
      </c>
      <c r="L29" s="42" cm="1">
        <f t="array" ref="L29">INDEX(Table1[% PeMo],MATCH(A29&amp;B29,Table1[Product / Ingredient Name]&amp;Table1[Supplier Name],0))*C29/100</f>
        <v>0</v>
      </c>
      <c r="M29" s="42" cm="1">
        <f t="array" ref="M29">INDEX(Table1[% NNI],MATCH(A29&amp;B29,Table1[Product / Ingredient Name]&amp;Table1[Supplier Name],0))*C29/100</f>
        <v>0</v>
      </c>
      <c r="N29" s="40" cm="1">
        <f t="array" ref="N29">INDEX(Table1[Approved?],MATCH(A29&amp;B29,Table1[Product / Ingredient Name]&amp;Table1[Supplier Name],0))</f>
        <v>0</v>
      </c>
      <c r="O29" s="40" cm="1">
        <f t="array" ref="O29">INDEX(Table1[Restriction],MATCH(A29&amp;B29,Table1[Product / Ingredient Name]&amp;Table1[Supplier Name],0))</f>
        <v>0</v>
      </c>
      <c r="P29" s="11" cm="1">
        <f t="array" ref="P29">INDEX(Table1[Comments],MATCH(A29&amp;B29,Table1[Product / Ingredient Name]&amp;Table1[Supplier Name],0))</f>
        <v>0</v>
      </c>
    </row>
    <row r="30" spans="1:16" x14ac:dyDescent="0.25">
      <c r="A30" s="4"/>
      <c r="B30" s="1"/>
      <c r="C30" s="147"/>
      <c r="D30" s="148"/>
      <c r="E30" s="21" cm="1">
        <f t="array" ref="E30">INDEX(Table1[Product / Ingredient Code],MATCH(A30&amp;B30,Table1[Product / Ingredient Name]&amp;Table1[Supplier Name],0))</f>
        <v>0</v>
      </c>
      <c r="F30" s="82" cm="1">
        <f t="array" ref="F30">INDEX(Table1[INCI Name],MATCH(A30&amp;B30,Table1[Product / Ingredient Name]&amp;Table1[Supplier Name],0))</f>
        <v>0</v>
      </c>
      <c r="G30" s="82"/>
      <c r="H30" s="42" cm="1">
        <f t="array" ref="H30">INDEX(Table1[% PPAI],MATCH(A30&amp;B30,Table1[Product / Ingredient Name]&amp;Table1[Supplier Name],0))*C30/100</f>
        <v>0</v>
      </c>
      <c r="I30" s="42" cm="1">
        <f t="array" ref="I30">INDEX(Table1[% ORG PPAI],MATCH(A30&amp;B30,Table1[Product / Ingredient Name]&amp;Table1[Supplier Name],0))*C30/100</f>
        <v>0</v>
      </c>
      <c r="J30" s="42" cm="1">
        <f t="array" ref="J30">INDEX(Table1[% CPAI],MATCH(A30&amp;B30,Table1[Product / Ingredient Name]&amp;Table1[Supplier Name],0))*C30/100</f>
        <v>0</v>
      </c>
      <c r="K30" s="42" cm="1">
        <f t="array" ref="K30">INDEX(Table1[% ORG CPAI],MATCH(A30&amp;B30,Table1[Product / Ingredient Name]&amp;Table1[Supplier Name],0))*C30/100</f>
        <v>0</v>
      </c>
      <c r="L30" s="42" cm="1">
        <f t="array" ref="L30">INDEX(Table1[% PeMo],MATCH(A30&amp;B30,Table1[Product / Ingredient Name]&amp;Table1[Supplier Name],0))*C30/100</f>
        <v>0</v>
      </c>
      <c r="M30" s="42" cm="1">
        <f t="array" ref="M30">INDEX(Table1[% NNI],MATCH(A30&amp;B30,Table1[Product / Ingredient Name]&amp;Table1[Supplier Name],0))*C30/100</f>
        <v>0</v>
      </c>
      <c r="N30" s="40" cm="1">
        <f t="array" ref="N30">INDEX(Table1[Approved?],MATCH(A30&amp;B30,Table1[Product / Ingredient Name]&amp;Table1[Supplier Name],0))</f>
        <v>0</v>
      </c>
      <c r="O30" s="40" cm="1">
        <f t="array" ref="O30">INDEX(Table1[Restriction],MATCH(A30&amp;B30,Table1[Product / Ingredient Name]&amp;Table1[Supplier Name],0))</f>
        <v>0</v>
      </c>
      <c r="P30" s="11" cm="1">
        <f t="array" ref="P30">INDEX(Table1[Comments],MATCH(A30&amp;B30,Table1[Product / Ingredient Name]&amp;Table1[Supplier Name],0))</f>
        <v>0</v>
      </c>
    </row>
    <row r="31" spans="1:16" ht="15.75" thickBot="1" x14ac:dyDescent="0.3">
      <c r="A31" s="5"/>
      <c r="B31" s="8"/>
      <c r="C31" s="149"/>
      <c r="D31" s="150"/>
      <c r="E31" s="22" cm="1">
        <f t="array" ref="E31">INDEX(Table1[Product / Ingredient Code],MATCH(A31&amp;B31,Table1[Product / Ingredient Name]&amp;Table1[Supplier Name],0))</f>
        <v>0</v>
      </c>
      <c r="F31" s="83" cm="1">
        <f t="array" ref="F31">INDEX(Table1[INCI Name],MATCH(A31&amp;B31,Table1[Product / Ingredient Name]&amp;Table1[Supplier Name],0))</f>
        <v>0</v>
      </c>
      <c r="G31" s="83"/>
      <c r="H31" s="45" cm="1">
        <f t="array" ref="H31">INDEX(Table1[% PPAI],MATCH(A31&amp;B31,Table1[Product / Ingredient Name]&amp;Table1[Supplier Name],0))*C31/100</f>
        <v>0</v>
      </c>
      <c r="I31" s="45" cm="1">
        <f t="array" ref="I31">INDEX(Table1[% ORG PPAI],MATCH(A31&amp;B31,Table1[Product / Ingredient Name]&amp;Table1[Supplier Name],0))*C31/100</f>
        <v>0</v>
      </c>
      <c r="J31" s="45" cm="1">
        <f t="array" ref="J31">INDEX(Table1[% CPAI],MATCH(A31&amp;B31,Table1[Product / Ingredient Name]&amp;Table1[Supplier Name],0))*C31/100</f>
        <v>0</v>
      </c>
      <c r="K31" s="45" cm="1">
        <f t="array" ref="K31">INDEX(Table1[% ORG CPAI],MATCH(A31&amp;B31,Table1[Product / Ingredient Name]&amp;Table1[Supplier Name],0))*C31/100</f>
        <v>0</v>
      </c>
      <c r="L31" s="45" cm="1">
        <f t="array" ref="L31">INDEX(Table1[% PeMo],MATCH(A31&amp;B31,Table1[Product / Ingredient Name]&amp;Table1[Supplier Name],0))*C31/100</f>
        <v>0</v>
      </c>
      <c r="M31" s="45" cm="1">
        <f t="array" ref="M31">INDEX(Table1[% NNI],MATCH(A31&amp;B31,Table1[Product / Ingredient Name]&amp;Table1[Supplier Name],0))*C31/100</f>
        <v>0</v>
      </c>
      <c r="N31" s="43" cm="1">
        <f t="array" ref="N31">INDEX(Table1[Approved?],MATCH(A31&amp;B31,Table1[Product / Ingredient Name]&amp;Table1[Supplier Name],0))</f>
        <v>0</v>
      </c>
      <c r="O31" s="43" cm="1">
        <f t="array" ref="O31">INDEX(Table1[Restriction],MATCH(A31&amp;B31,Table1[Product / Ingredient Name]&amp;Table1[Supplier Name],0))</f>
        <v>0</v>
      </c>
      <c r="P31" s="12" cm="1">
        <f t="array" ref="P31">INDEX(Table1[Comments],MATCH(A31&amp;B31,Table1[Product / Ingredient Name]&amp;Table1[Supplier Name],0))</f>
        <v>0</v>
      </c>
    </row>
    <row r="32" spans="1:16" ht="15.75" thickBot="1" x14ac:dyDescent="0.3"/>
    <row r="33" spans="1:9" ht="19.5" customHeight="1" thickBot="1" x14ac:dyDescent="0.3">
      <c r="A33" s="88" t="s">
        <v>47</v>
      </c>
      <c r="B33" s="89"/>
      <c r="C33" s="89"/>
      <c r="D33" s="89"/>
      <c r="E33" s="89"/>
      <c r="F33" s="89"/>
      <c r="G33" s="89"/>
      <c r="H33" s="89"/>
      <c r="I33" s="90"/>
    </row>
    <row r="34" spans="1:9" ht="30.75" customHeight="1" thickBot="1" x14ac:dyDescent="0.3">
      <c r="A34" s="47" t="s">
        <v>48</v>
      </c>
      <c r="B34" s="47" t="s">
        <v>17</v>
      </c>
      <c r="C34" s="48" t="s">
        <v>46</v>
      </c>
      <c r="D34" s="93" t="s">
        <v>18</v>
      </c>
      <c r="E34" s="94"/>
      <c r="F34" s="48" t="s">
        <v>9</v>
      </c>
      <c r="G34" s="91" t="s">
        <v>11</v>
      </c>
      <c r="H34" s="135"/>
      <c r="I34" s="92"/>
    </row>
    <row r="35" spans="1:9" x14ac:dyDescent="0.25">
      <c r="A35" s="9"/>
      <c r="B35" s="16"/>
      <c r="C35" s="49" cm="1">
        <f t="array" ref="C35">INDEX(Table1[Product / Ingredient Code],MATCH(A35&amp;B35,Table1[Product / Ingredient Name]&amp;Table1[Supplier Name],0))</f>
        <v>0</v>
      </c>
      <c r="D35" s="85" cm="1">
        <f t="array" ref="D35">INDEX(Table1[INCI Name],MATCH(A35&amp;B35,Table1[Product / Ingredient Name]&amp;Table1[Supplier Name],0))</f>
        <v>0</v>
      </c>
      <c r="E35" s="85"/>
      <c r="F35" s="37" cm="1">
        <f t="array" ref="F35">INDEX(Table1[Approved?],MATCH(A35&amp;B35,Table1[Product / Ingredient Name]&amp;Table1[Supplier Name],0))</f>
        <v>0</v>
      </c>
      <c r="G35" s="85" cm="1">
        <f t="array" ref="G35">INDEX(Table1[Comments],MATCH(A35&amp;B35,Table1[Product / Ingredient Name]&amp;Table1[Supplier Name],0))</f>
        <v>0</v>
      </c>
      <c r="H35" s="85"/>
      <c r="I35" s="116"/>
    </row>
    <row r="36" spans="1:9" x14ac:dyDescent="0.25">
      <c r="A36" s="4"/>
      <c r="B36" s="6"/>
      <c r="C36" s="50" cm="1">
        <f t="array" ref="C36">INDEX(Table1[Product / Ingredient Code],MATCH(A36&amp;B36,Table1[Product / Ingredient Name]&amp;Table1[Supplier Name],0))</f>
        <v>0</v>
      </c>
      <c r="D36" s="84" cm="1">
        <f t="array" ref="D36">INDEX(Table1[INCI Name],MATCH(A36&amp;B36,Table1[Product / Ingredient Name]&amp;Table1[Supplier Name],0))</f>
        <v>0</v>
      </c>
      <c r="E36" s="84"/>
      <c r="F36" s="40" cm="1">
        <f t="array" ref="F36">INDEX(Table1[Approved?],MATCH(A36&amp;B36,Table1[Product / Ingredient Name]&amp;Table1[Supplier Name],0))</f>
        <v>0</v>
      </c>
      <c r="G36" s="82" cm="1">
        <f t="array" ref="G36">INDEX(Table1[Comments],MATCH(A36&amp;B36,Table1[Product / Ingredient Name]&amp;Table1[Supplier Name],0))</f>
        <v>0</v>
      </c>
      <c r="H36" s="82"/>
      <c r="I36" s="114"/>
    </row>
    <row r="37" spans="1:9" x14ac:dyDescent="0.25">
      <c r="A37" s="4"/>
      <c r="B37" s="6"/>
      <c r="C37" s="50" cm="1">
        <f t="array" ref="C37">INDEX(Table1[Product / Ingredient Code],MATCH(A37&amp;B37,Table1[Product / Ingredient Name]&amp;Table1[Supplier Name],0))</f>
        <v>0</v>
      </c>
      <c r="D37" s="84" cm="1">
        <f t="array" ref="D37">INDEX(Table1[INCI Name],MATCH(A37&amp;B37,Table1[Product / Ingredient Name]&amp;Table1[Supplier Name],0))</f>
        <v>0</v>
      </c>
      <c r="E37" s="84"/>
      <c r="F37" s="40" cm="1">
        <f t="array" ref="F37">INDEX(Table1[Approved?],MATCH(A37&amp;B37,Table1[Product / Ingredient Name]&amp;Table1[Supplier Name],0))</f>
        <v>0</v>
      </c>
      <c r="G37" s="82" cm="1">
        <f t="array" ref="G37">INDEX(Table1[Comments],MATCH(A37&amp;B37,Table1[Product / Ingredient Name]&amp;Table1[Supplier Name],0))</f>
        <v>0</v>
      </c>
      <c r="H37" s="82"/>
      <c r="I37" s="114"/>
    </row>
    <row r="38" spans="1:9" x14ac:dyDescent="0.25">
      <c r="A38" s="4"/>
      <c r="B38" s="6"/>
      <c r="C38" s="50" cm="1">
        <f t="array" ref="C38">INDEX(Table1[Product / Ingredient Code],MATCH(A38&amp;B38,Table1[Product / Ingredient Name]&amp;Table1[Supplier Name],0))</f>
        <v>0</v>
      </c>
      <c r="D38" s="84" cm="1">
        <f t="array" ref="D38">INDEX(Table1[INCI Name],MATCH(A38&amp;B38,Table1[Product / Ingredient Name]&amp;Table1[Supplier Name],0))</f>
        <v>0</v>
      </c>
      <c r="E38" s="84"/>
      <c r="F38" s="40" cm="1">
        <f t="array" ref="F38">INDEX(Table1[Approved?],MATCH(A38&amp;B38,Table1[Product / Ingredient Name]&amp;Table1[Supplier Name],0))</f>
        <v>0</v>
      </c>
      <c r="G38" s="82" cm="1">
        <f t="array" ref="G38">INDEX(Table1[Comments],MATCH(A38&amp;B38,Table1[Product / Ingredient Name]&amp;Table1[Supplier Name],0))</f>
        <v>0</v>
      </c>
      <c r="H38" s="82"/>
      <c r="I38" s="114"/>
    </row>
    <row r="39" spans="1:9" ht="15.75" thickBot="1" x14ac:dyDescent="0.3">
      <c r="A39" s="5"/>
      <c r="B39" s="7"/>
      <c r="C39" s="51" cm="1">
        <f t="array" ref="C39">INDEX(Table1[Product / Ingredient Code],MATCH(A39&amp;B39,Table1[Product / Ingredient Name]&amp;Table1[Supplier Name],0))</f>
        <v>0</v>
      </c>
      <c r="D39" s="117" cm="1">
        <f t="array" ref="D39">INDEX(Table1[INCI Name],MATCH(A39&amp;B39,Table1[Product / Ingredient Name]&amp;Table1[Supplier Name],0))</f>
        <v>0</v>
      </c>
      <c r="E39" s="117"/>
      <c r="F39" s="43" cm="1">
        <f t="array" ref="F39">INDEX(Table1[Approved?],MATCH(A39&amp;B39,Table1[Product / Ingredient Name]&amp;Table1[Supplier Name],0))</f>
        <v>0</v>
      </c>
      <c r="G39" s="83" cm="1">
        <f t="array" ref="G39">INDEX(Table1[Comments],MATCH(A39&amp;B39,Table1[Product / Ingredient Name]&amp;Table1[Supplier Name],0))</f>
        <v>0</v>
      </c>
      <c r="H39" s="83"/>
      <c r="I39" s="115"/>
    </row>
    <row r="40" spans="1:9" ht="15.75" thickBot="1" x14ac:dyDescent="0.3"/>
    <row r="41" spans="1:9" ht="19.5" customHeight="1" thickBot="1" x14ac:dyDescent="0.3">
      <c r="A41" s="88" t="s">
        <v>49</v>
      </c>
      <c r="B41" s="89"/>
      <c r="C41" s="89"/>
      <c r="D41" s="89"/>
      <c r="E41" s="89"/>
      <c r="F41" s="89"/>
      <c r="G41" s="89"/>
      <c r="H41" s="89"/>
      <c r="I41" s="90"/>
    </row>
    <row r="42" spans="1:9" ht="75.75" customHeight="1" thickBot="1" x14ac:dyDescent="0.3">
      <c r="A42" s="132"/>
      <c r="B42" s="133"/>
      <c r="C42" s="133"/>
      <c r="D42" s="133"/>
      <c r="E42" s="133"/>
      <c r="F42" s="133"/>
      <c r="G42" s="133"/>
      <c r="H42" s="133"/>
      <c r="I42" s="134"/>
    </row>
    <row r="43" spans="1:9" ht="15.75" thickBot="1" x14ac:dyDescent="0.3"/>
    <row r="44" spans="1:9" ht="19.5" thickBot="1" x14ac:dyDescent="0.3">
      <c r="A44" s="88" t="s">
        <v>69</v>
      </c>
      <c r="B44" s="90"/>
      <c r="C44" s="68"/>
    </row>
    <row r="45" spans="1:9" ht="15.75" thickBot="1" x14ac:dyDescent="0.3"/>
    <row r="46" spans="1:9" ht="19.5" thickBot="1" x14ac:dyDescent="0.3">
      <c r="A46" s="136" t="s">
        <v>70</v>
      </c>
      <c r="B46" s="137"/>
    </row>
    <row r="47" spans="1:9" ht="15.75" thickBot="1" x14ac:dyDescent="0.3">
      <c r="A47" s="65" t="s">
        <v>71</v>
      </c>
      <c r="B47" s="66">
        <f>IFERROR(IF(SUM(H11:H15)/(C44-SUM(C19:D23)-SUM(C27:D31))&gt;1, 1, SUM(H11:H15)/(C44-SUM(C19:D23)-SUM(C27:D31))),)</f>
        <v>0</v>
      </c>
    </row>
    <row r="48" spans="1:9" ht="15.75" thickBot="1" x14ac:dyDescent="0.3">
      <c r="A48" s="65" t="s">
        <v>72</v>
      </c>
      <c r="B48" s="66">
        <f>IFERROR(IF(SUM(I11:I15)/(C44-SUM(C19:D23)-SUM(C27:D31))&gt;1, 1, SUM(I11:I15)/(C44-SUM(C19:D23)-SUM(C27:D31))),)</f>
        <v>0</v>
      </c>
    </row>
    <row r="49" spans="1:2" ht="15.75" thickBot="1" x14ac:dyDescent="0.3">
      <c r="A49" s="67" t="s">
        <v>21</v>
      </c>
      <c r="B49" s="66">
        <f>IFERROR((B47*(C44-SUM(C19:D23)-SUM(C27:D31))/C44*100)+(SUM(H19:H23,H27:H31)/C44*100),)</f>
        <v>0</v>
      </c>
    </row>
    <row r="50" spans="1:2" ht="15.75" thickBot="1" x14ac:dyDescent="0.3">
      <c r="A50" s="67" t="s">
        <v>22</v>
      </c>
      <c r="B50" s="66">
        <f>IFERROR((B48*(C44-SUM(C19:D23)-SUM(C27:D31))/C44*100)+(SUM(I19:I23,I27:I31)/C44*100),)</f>
        <v>0</v>
      </c>
    </row>
    <row r="51" spans="1:2" ht="15.75" thickBot="1" x14ac:dyDescent="0.3">
      <c r="A51" s="67" t="s">
        <v>23</v>
      </c>
      <c r="B51" s="66">
        <f>IFERROR(SUM(J19:J23,J27:J31)/C44*100,)</f>
        <v>0</v>
      </c>
    </row>
    <row r="52" spans="1:2" ht="15.75" thickBot="1" x14ac:dyDescent="0.3">
      <c r="A52" s="67" t="s">
        <v>24</v>
      </c>
      <c r="B52" s="66">
        <f>IFERROR(SUM(K19:K23,K27:K31)/C44*100,)</f>
        <v>0</v>
      </c>
    </row>
    <row r="53" spans="1:2" ht="15.75" thickBot="1" x14ac:dyDescent="0.3">
      <c r="A53" s="67" t="s">
        <v>25</v>
      </c>
      <c r="B53" s="66">
        <f>IFERROR(SUM(L19:L23,L27:L31)/C44*100,)</f>
        <v>0</v>
      </c>
    </row>
    <row r="54" spans="1:2" ht="15.75" thickBot="1" x14ac:dyDescent="0.3">
      <c r="A54" s="67" t="s">
        <v>26</v>
      </c>
      <c r="B54" s="66">
        <f>IFERROR(SUM(M19:M23,M27:M31)/C44*100,)</f>
        <v>0</v>
      </c>
    </row>
  </sheetData>
  <sheetProtection algorithmName="SHA-512" hashValue="aG7MGrkT2zrUTRc1BmIUv0pagw6z+BsknGuqf54Y1VFa6MSgU0WPVY96cpoF3JlVenk5vbVBy3jYFZAiPg11LA==" saltValue="T4RPoPB9YgK+gGU0tsRNPA==" spinCount="100000" sheet="1" objects="1" scenarios="1" selectLockedCells="1"/>
  <mergeCells count="64">
    <mergeCell ref="A25:P25"/>
    <mergeCell ref="D39:E39"/>
    <mergeCell ref="G39:I39"/>
    <mergeCell ref="C21:D21"/>
    <mergeCell ref="C22:D22"/>
    <mergeCell ref="C23:D23"/>
    <mergeCell ref="C26:D26"/>
    <mergeCell ref="C27:D27"/>
    <mergeCell ref="C28:D28"/>
    <mergeCell ref="C29:D29"/>
    <mergeCell ref="C30:D30"/>
    <mergeCell ref="C31:D31"/>
    <mergeCell ref="D34:E34"/>
    <mergeCell ref="G34:I34"/>
    <mergeCell ref="F31:G31"/>
    <mergeCell ref="D38:E38"/>
    <mergeCell ref="G38:I38"/>
    <mergeCell ref="D35:E35"/>
    <mergeCell ref="G35:I35"/>
    <mergeCell ref="D36:E36"/>
    <mergeCell ref="G36:I36"/>
    <mergeCell ref="D37:E37"/>
    <mergeCell ref="G37:I37"/>
    <mergeCell ref="F20:G20"/>
    <mergeCell ref="F21:G21"/>
    <mergeCell ref="F22:G22"/>
    <mergeCell ref="F23:G23"/>
    <mergeCell ref="C20:D20"/>
    <mergeCell ref="F26:G26"/>
    <mergeCell ref="F27:G27"/>
    <mergeCell ref="F28:G28"/>
    <mergeCell ref="F29:G29"/>
    <mergeCell ref="F30:G30"/>
    <mergeCell ref="A1:P1"/>
    <mergeCell ref="A2:P2"/>
    <mergeCell ref="C18:D18"/>
    <mergeCell ref="C19:D19"/>
    <mergeCell ref="F13:G13"/>
    <mergeCell ref="F14:G14"/>
    <mergeCell ref="A9:P9"/>
    <mergeCell ref="F10:G10"/>
    <mergeCell ref="F11:G11"/>
    <mergeCell ref="F12:G12"/>
    <mergeCell ref="F15:G15"/>
    <mergeCell ref="F19:G19"/>
    <mergeCell ref="A17:P17"/>
    <mergeCell ref="F18:G18"/>
    <mergeCell ref="B3:L3"/>
    <mergeCell ref="A46:B46"/>
    <mergeCell ref="M3:O3"/>
    <mergeCell ref="M4:N4"/>
    <mergeCell ref="M5:N5"/>
    <mergeCell ref="A44:B44"/>
    <mergeCell ref="C5:F5"/>
    <mergeCell ref="G5:L5"/>
    <mergeCell ref="C6:F6"/>
    <mergeCell ref="G6:L6"/>
    <mergeCell ref="B4:L4"/>
    <mergeCell ref="A5:A7"/>
    <mergeCell ref="C7:F7"/>
    <mergeCell ref="G7:L7"/>
    <mergeCell ref="A33:I33"/>
    <mergeCell ref="A41:I41"/>
    <mergeCell ref="A42:I42"/>
  </mergeCells>
  <pageMargins left="0.7" right="0.7" top="0.75" bottom="0.75" header="0.3" footer="0.3"/>
  <pageSetup paperSize="9" scale="5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65" r:id="rId4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19050</xdr:rowOff>
                  </from>
                  <to>
                    <xdr:col>1</xdr:col>
                    <xdr:colOff>800100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5" name="Check Box 10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19050</xdr:rowOff>
                  </from>
                  <to>
                    <xdr:col>1</xdr:col>
                    <xdr:colOff>800100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6" name="Check Box 11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19050</xdr:rowOff>
                  </from>
                  <to>
                    <xdr:col>1</xdr:col>
                    <xdr:colOff>800100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1AB16A67-29AF-4F5F-9543-2B469BCAA4D5}">
          <x14:formula1>
            <xm:f>OFFSET('Supplier List'!$R$1,0,0,COUNTA('Supplier List'!$R:$R),1)</xm:f>
          </x14:formula1>
          <xm:sqref>A27:A31 A19:A23 A35:A39 A11:A15</xm:sqref>
        </x14:dataValidation>
        <x14:dataValidation type="list" allowBlank="1" showInputMessage="1" xr:uid="{678838F3-5AB6-4D8B-8637-C55849C50748}">
          <x14:formula1>
            <xm:f>OFFSET('Supplier List'!$S$1,0,0,COUNTA('Supplier List'!$S:$S),1)</xm:f>
          </x14:formula1>
          <xm:sqref>B27:B31 B19:B23 B35:B39 B11:B15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2618-CE52-49AD-B41D-33CB605966AC}">
  <sheetPr>
    <pageSetUpPr fitToPage="1"/>
  </sheetPr>
  <dimension ref="A1:P54"/>
  <sheetViews>
    <sheetView showGridLines="0" showZeros="0" zoomScaleNormal="100" workbookViewId="0">
      <selection activeCell="B3" sqref="B3:L3"/>
    </sheetView>
  </sheetViews>
  <sheetFormatPr defaultRowHeight="15" x14ac:dyDescent="0.25"/>
  <cols>
    <col min="1" max="2" width="25.7109375" customWidth="1"/>
    <col min="3" max="7" width="15.7109375" customWidth="1"/>
    <col min="8" max="14" width="10.7109375" customWidth="1"/>
    <col min="15" max="16" width="30.7109375" customWidth="1"/>
  </cols>
  <sheetData>
    <row r="1" spans="1:16" ht="26.25" x14ac:dyDescent="0.25">
      <c r="A1" s="95" t="s">
        <v>55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2" spans="1:16" ht="15.75" thickBot="1" x14ac:dyDescent="0.3">
      <c r="A2" s="105" t="s">
        <v>56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6" ht="19.5" thickBot="1" x14ac:dyDescent="0.3">
      <c r="A3" s="28" t="s">
        <v>30</v>
      </c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6"/>
      <c r="M3" s="106" t="s">
        <v>3</v>
      </c>
      <c r="N3" s="107"/>
      <c r="O3" s="108"/>
    </row>
    <row r="4" spans="1:16" ht="19.5" customHeight="1" thickBot="1" x14ac:dyDescent="0.3">
      <c r="A4" s="28" t="s">
        <v>31</v>
      </c>
      <c r="B4" s="111"/>
      <c r="C4" s="112"/>
      <c r="D4" s="112"/>
      <c r="E4" s="112"/>
      <c r="F4" s="112"/>
      <c r="G4" s="112"/>
      <c r="H4" s="112"/>
      <c r="I4" s="112"/>
      <c r="J4" s="112"/>
      <c r="K4" s="112"/>
      <c r="L4" s="113"/>
      <c r="M4" s="138" t="s">
        <v>34</v>
      </c>
      <c r="N4" s="139"/>
      <c r="O4" s="63"/>
    </row>
    <row r="5" spans="1:16" ht="19.5" customHeight="1" thickBot="1" x14ac:dyDescent="0.3">
      <c r="A5" s="96" t="s">
        <v>32</v>
      </c>
      <c r="B5" s="30"/>
      <c r="C5" s="99" t="s">
        <v>33</v>
      </c>
      <c r="D5" s="100"/>
      <c r="E5" s="100"/>
      <c r="F5" s="101"/>
      <c r="G5" s="111"/>
      <c r="H5" s="112"/>
      <c r="I5" s="112"/>
      <c r="J5" s="112"/>
      <c r="K5" s="112"/>
      <c r="L5" s="113"/>
      <c r="M5" s="138" t="s">
        <v>36</v>
      </c>
      <c r="N5" s="139"/>
      <c r="O5" s="63"/>
    </row>
    <row r="6" spans="1:16" ht="19.5" customHeight="1" thickBot="1" x14ac:dyDescent="0.3">
      <c r="A6" s="97"/>
      <c r="B6" s="29"/>
      <c r="C6" s="88" t="s">
        <v>35</v>
      </c>
      <c r="D6" s="89"/>
      <c r="E6" s="89"/>
      <c r="F6" s="90"/>
      <c r="G6" s="111"/>
      <c r="H6" s="112"/>
      <c r="I6" s="112"/>
      <c r="J6" s="112"/>
      <c r="K6" s="112"/>
      <c r="L6" s="113"/>
      <c r="M6" s="64"/>
    </row>
    <row r="7" spans="1:16" ht="19.5" thickBot="1" x14ac:dyDescent="0.3">
      <c r="A7" s="98"/>
      <c r="B7" s="63"/>
      <c r="C7" s="88" t="s">
        <v>37</v>
      </c>
      <c r="D7" s="89"/>
      <c r="E7" s="89"/>
      <c r="F7" s="90"/>
      <c r="G7" s="111"/>
      <c r="H7" s="112"/>
      <c r="I7" s="112"/>
      <c r="J7" s="112"/>
      <c r="K7" s="112"/>
      <c r="L7" s="113"/>
      <c r="M7" s="64"/>
    </row>
    <row r="8" spans="1:16" ht="19.5" customHeight="1" thickBot="1" x14ac:dyDescent="0.3"/>
    <row r="9" spans="1:16" ht="19.5" customHeight="1" thickBot="1" x14ac:dyDescent="0.3">
      <c r="A9" s="88" t="s">
        <v>57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90"/>
    </row>
    <row r="10" spans="1:16" ht="30.75" thickBot="1" x14ac:dyDescent="0.3">
      <c r="A10" s="33" t="s">
        <v>44</v>
      </c>
      <c r="B10" s="33" t="s">
        <v>17</v>
      </c>
      <c r="C10" s="34" t="s">
        <v>58</v>
      </c>
      <c r="D10" s="34" t="s">
        <v>59</v>
      </c>
      <c r="E10" s="35" t="s">
        <v>46</v>
      </c>
      <c r="F10" s="91" t="s">
        <v>18</v>
      </c>
      <c r="G10" s="92"/>
      <c r="H10" s="36" t="s">
        <v>60</v>
      </c>
      <c r="I10" s="35" t="s">
        <v>61</v>
      </c>
      <c r="J10" s="35" t="s">
        <v>62</v>
      </c>
      <c r="K10" s="35" t="s">
        <v>63</v>
      </c>
      <c r="L10" s="35" t="s">
        <v>64</v>
      </c>
      <c r="M10" s="35" t="s">
        <v>65</v>
      </c>
      <c r="N10" s="35" t="s">
        <v>9</v>
      </c>
      <c r="O10" s="35" t="s">
        <v>27</v>
      </c>
      <c r="P10" s="35" t="s">
        <v>11</v>
      </c>
    </row>
    <row r="11" spans="1:16" x14ac:dyDescent="0.25">
      <c r="A11" s="9"/>
      <c r="B11" s="13"/>
      <c r="C11" s="25"/>
      <c r="D11" s="60"/>
      <c r="E11" s="20" cm="1">
        <f t="array" ref="E11">INDEX(Table1[Product / Ingredient Code],MATCH(A11&amp;B11,Table1[Product / Ingredient Name]&amp;Table1[Supplier Name],0))</f>
        <v>0</v>
      </c>
      <c r="F11" s="85" cm="1">
        <f t="array" ref="F11">INDEX(Table1[INCI Name],MATCH(A11&amp;B11,Table1[Product / Ingredient Name]&amp;Table1[Supplier Name],0))</f>
        <v>0</v>
      </c>
      <c r="G11" s="85"/>
      <c r="H11" s="39" cm="1">
        <f t="array" ref="H11">INDEX(Table1[% PPAI],MATCH(A11&amp;B11,Table1[Product / Ingredient Name]&amp;Table1[Supplier Name],0))*D11/100</f>
        <v>0</v>
      </c>
      <c r="I11" s="39" cm="1">
        <f t="array" ref="I11">INDEX(Table1[% ORG PPAI],MATCH(A11&amp;B11,Table1[Product / Ingredient Name]&amp;Table1[Supplier Name],0))*D11/100</f>
        <v>0</v>
      </c>
      <c r="J11" s="39" cm="1">
        <f t="array" ref="J11">INDEX(Table1[% CPAI],MATCH(A11&amp;B11,Table1[Product / Ingredient Name]&amp;Table1[Supplier Name],0))*D11/100</f>
        <v>0</v>
      </c>
      <c r="K11" s="39" cm="1">
        <f t="array" ref="K11">INDEX(Table1[% ORG CPAI],MATCH(A11&amp;B11,Table1[Product / Ingredient Name]&amp;Table1[Supplier Name],0))*D11/100</f>
        <v>0</v>
      </c>
      <c r="L11" s="39" cm="1">
        <f t="array" ref="L11">INDEX(Table1[% PeMo],MATCH(A11&amp;B11,Table1[Product / Ingredient Name]&amp;Table1[Supplier Name],0))*D11/100</f>
        <v>0</v>
      </c>
      <c r="M11" s="39" cm="1">
        <f t="array" ref="M11">INDEX(Table1[% NNI],MATCH(A11&amp;B11,Table1[Product / Ingredient Name]&amp;Table1[Supplier Name],0))*D11/100</f>
        <v>0</v>
      </c>
      <c r="N11" s="37" cm="1">
        <f t="array" ref="N11">INDEX(Table1[Approved?],MATCH(A11&amp;B11,Table1[Product / Ingredient Name]&amp;Table1[Supplier Name],0))</f>
        <v>0</v>
      </c>
      <c r="O11" s="37" cm="1">
        <f t="array" ref="O11">INDEX(Table1[Restriction],MATCH(A11&amp;B11,Table1[Product / Ingredient Name]&amp;Table1[Supplier Name],0))</f>
        <v>0</v>
      </c>
      <c r="P11" s="10" cm="1">
        <f t="array" ref="P11">INDEX(Table1[Comments],MATCH(A11&amp;B11,Table1[Product / Ingredient Name]&amp;Table1[Supplier Name],0))</f>
        <v>0</v>
      </c>
    </row>
    <row r="12" spans="1:16" x14ac:dyDescent="0.25">
      <c r="A12" s="4"/>
      <c r="B12" s="1"/>
      <c r="C12" s="26"/>
      <c r="D12" s="61"/>
      <c r="E12" s="21" cm="1">
        <f t="array" ref="E12">INDEX(Table1[Product / Ingredient Code],MATCH(A12&amp;B12,Table1[Product / Ingredient Name]&amp;Table1[Supplier Name],0))</f>
        <v>0</v>
      </c>
      <c r="F12" s="82" cm="1">
        <f t="array" ref="F12">INDEX(Table1[INCI Name],MATCH(A12&amp;B12,Table1[Product / Ingredient Name]&amp;Table1[Supplier Name],0))</f>
        <v>0</v>
      </c>
      <c r="G12" s="82"/>
      <c r="H12" s="42" cm="1">
        <f t="array" ref="H12">INDEX(Table1[% PPAI],MATCH(A12&amp;B12,Table1[Product / Ingredient Name]&amp;Table1[Supplier Name],0))*D12/100</f>
        <v>0</v>
      </c>
      <c r="I12" s="42" cm="1">
        <f t="array" ref="I12">INDEX(Table1[% ORG PPAI],MATCH(A12&amp;B12,Table1[Product / Ingredient Name]&amp;Table1[Supplier Name],0))*D12/100</f>
        <v>0</v>
      </c>
      <c r="J12" s="42" cm="1">
        <f t="array" ref="J12">INDEX(Table1[% CPAI],MATCH(A12&amp;B12,Table1[Product / Ingredient Name]&amp;Table1[Supplier Name],0))*D12/100</f>
        <v>0</v>
      </c>
      <c r="K12" s="42" cm="1">
        <f t="array" ref="K12">INDEX(Table1[% ORG CPAI],MATCH(A12&amp;B12,Table1[Product / Ingredient Name]&amp;Table1[Supplier Name],0))*D12/100</f>
        <v>0</v>
      </c>
      <c r="L12" s="42" cm="1">
        <f t="array" ref="L12">INDEX(Table1[% PeMo],MATCH(A12&amp;B12,Table1[Product / Ingredient Name]&amp;Table1[Supplier Name],0))*D12/100</f>
        <v>0</v>
      </c>
      <c r="M12" s="42" cm="1">
        <f t="array" ref="M12">INDEX(Table1[% NNI],MATCH(A12&amp;B12,Table1[Product / Ingredient Name]&amp;Table1[Supplier Name],0))*D12/100</f>
        <v>0</v>
      </c>
      <c r="N12" s="40" cm="1">
        <f t="array" ref="N12">INDEX(Table1[Approved?],MATCH(A12&amp;B12,Table1[Product / Ingredient Name]&amp;Table1[Supplier Name],0))</f>
        <v>0</v>
      </c>
      <c r="O12" s="40" cm="1">
        <f t="array" ref="O12">INDEX(Table1[Restriction],MATCH(A12&amp;B12,Table1[Product / Ingredient Name]&amp;Table1[Supplier Name],0))</f>
        <v>0</v>
      </c>
      <c r="P12" s="11" cm="1">
        <f t="array" ref="P12">INDEX(Table1[Comments],MATCH(A12&amp;B12,Table1[Product / Ingredient Name]&amp;Table1[Supplier Name],0))</f>
        <v>0</v>
      </c>
    </row>
    <row r="13" spans="1:16" x14ac:dyDescent="0.25">
      <c r="A13" s="4"/>
      <c r="B13" s="1"/>
      <c r="C13" s="26"/>
      <c r="D13" s="61"/>
      <c r="E13" s="21" cm="1">
        <f t="array" ref="E13">INDEX(Table1[Product / Ingredient Code],MATCH(A13&amp;B13,Table1[Product / Ingredient Name]&amp;Table1[Supplier Name],0))</f>
        <v>0</v>
      </c>
      <c r="F13" s="82" cm="1">
        <f t="array" ref="F13">INDEX(Table1[INCI Name],MATCH(A13&amp;B13,Table1[Product / Ingredient Name]&amp;Table1[Supplier Name],0))</f>
        <v>0</v>
      </c>
      <c r="G13" s="82"/>
      <c r="H13" s="42" cm="1">
        <f t="array" ref="H13">INDEX(Table1[% PPAI],MATCH(A13&amp;B13,Table1[Product / Ingredient Name]&amp;Table1[Supplier Name],0))*D13/100</f>
        <v>0</v>
      </c>
      <c r="I13" s="42" cm="1">
        <f t="array" ref="I13">INDEX(Table1[% ORG PPAI],MATCH(A13&amp;B13,Table1[Product / Ingredient Name]&amp;Table1[Supplier Name],0))*D13/100</f>
        <v>0</v>
      </c>
      <c r="J13" s="42" cm="1">
        <f t="array" ref="J13">INDEX(Table1[% CPAI],MATCH(A13&amp;B13,Table1[Product / Ingredient Name]&amp;Table1[Supplier Name],0))*D13/100</f>
        <v>0</v>
      </c>
      <c r="K13" s="42" cm="1">
        <f t="array" ref="K13">INDEX(Table1[% ORG CPAI],MATCH(A13&amp;B13,Table1[Product / Ingredient Name]&amp;Table1[Supplier Name],0))*D13/100</f>
        <v>0</v>
      </c>
      <c r="L13" s="42" cm="1">
        <f t="array" ref="L13">INDEX(Table1[% PeMo],MATCH(A13&amp;B13,Table1[Product / Ingredient Name]&amp;Table1[Supplier Name],0))*D13/100</f>
        <v>0</v>
      </c>
      <c r="M13" s="42" cm="1">
        <f t="array" ref="M13">INDEX(Table1[% NNI],MATCH(A13&amp;B13,Table1[Product / Ingredient Name]&amp;Table1[Supplier Name],0))*D13/100</f>
        <v>0</v>
      </c>
      <c r="N13" s="40" cm="1">
        <f t="array" ref="N13">INDEX(Table1[Approved?],MATCH(A13&amp;B13,Table1[Product / Ingredient Name]&amp;Table1[Supplier Name],0))</f>
        <v>0</v>
      </c>
      <c r="O13" s="40" cm="1">
        <f t="array" ref="O13">INDEX(Table1[Restriction],MATCH(A13&amp;B13,Table1[Product / Ingredient Name]&amp;Table1[Supplier Name],0))</f>
        <v>0</v>
      </c>
      <c r="P13" s="11" cm="1">
        <f t="array" ref="P13">INDEX(Table1[Comments],MATCH(A13&amp;B13,Table1[Product / Ingredient Name]&amp;Table1[Supplier Name],0))</f>
        <v>0</v>
      </c>
    </row>
    <row r="14" spans="1:16" x14ac:dyDescent="0.25">
      <c r="A14" s="4"/>
      <c r="B14" s="1"/>
      <c r="C14" s="26"/>
      <c r="D14" s="61"/>
      <c r="E14" s="21" cm="1">
        <f t="array" ref="E14">INDEX(Table1[Product / Ingredient Code],MATCH(A14&amp;B14,Table1[Product / Ingredient Name]&amp;Table1[Supplier Name],0))</f>
        <v>0</v>
      </c>
      <c r="F14" s="82" cm="1">
        <f t="array" ref="F14">INDEX(Table1[INCI Name],MATCH(A14&amp;B14,Table1[Product / Ingredient Name]&amp;Table1[Supplier Name],0))</f>
        <v>0</v>
      </c>
      <c r="G14" s="82"/>
      <c r="H14" s="42" cm="1">
        <f t="array" ref="H14">INDEX(Table1[% PPAI],MATCH(A14&amp;B14,Table1[Product / Ingredient Name]&amp;Table1[Supplier Name],0))*D14/100</f>
        <v>0</v>
      </c>
      <c r="I14" s="42" cm="1">
        <f t="array" ref="I14">INDEX(Table1[% ORG PPAI],MATCH(A14&amp;B14,Table1[Product / Ingredient Name]&amp;Table1[Supplier Name],0))*D14/100</f>
        <v>0</v>
      </c>
      <c r="J14" s="42" cm="1">
        <f t="array" ref="J14">INDEX(Table1[% CPAI],MATCH(A14&amp;B14,Table1[Product / Ingredient Name]&amp;Table1[Supplier Name],0))*D14/100</f>
        <v>0</v>
      </c>
      <c r="K14" s="42" cm="1">
        <f t="array" ref="K14">INDEX(Table1[% ORG CPAI],MATCH(A14&amp;B14,Table1[Product / Ingredient Name]&amp;Table1[Supplier Name],0))*D14/100</f>
        <v>0</v>
      </c>
      <c r="L14" s="42" cm="1">
        <f t="array" ref="L14">INDEX(Table1[% PeMo],MATCH(A14&amp;B14,Table1[Product / Ingredient Name]&amp;Table1[Supplier Name],0))*D14/100</f>
        <v>0</v>
      </c>
      <c r="M14" s="42" cm="1">
        <f t="array" ref="M14">INDEX(Table1[% NNI],MATCH(A14&amp;B14,Table1[Product / Ingredient Name]&amp;Table1[Supplier Name],0))*D14/100</f>
        <v>0</v>
      </c>
      <c r="N14" s="40" cm="1">
        <f t="array" ref="N14">INDEX(Table1[Approved?],MATCH(A14&amp;B14,Table1[Product / Ingredient Name]&amp;Table1[Supplier Name],0))</f>
        <v>0</v>
      </c>
      <c r="O14" s="40" cm="1">
        <f t="array" ref="O14">INDEX(Table1[Restriction],MATCH(A14&amp;B14,Table1[Product / Ingredient Name]&amp;Table1[Supplier Name],0))</f>
        <v>0</v>
      </c>
      <c r="P14" s="11" cm="1">
        <f t="array" ref="P14">INDEX(Table1[Comments],MATCH(A14&amp;B14,Table1[Product / Ingredient Name]&amp;Table1[Supplier Name],0))</f>
        <v>0</v>
      </c>
    </row>
    <row r="15" spans="1:16" ht="15.75" thickBot="1" x14ac:dyDescent="0.3">
      <c r="A15" s="5"/>
      <c r="B15" s="8"/>
      <c r="C15" s="27"/>
      <c r="D15" s="62"/>
      <c r="E15" s="22" cm="1">
        <f t="array" ref="E15">INDEX(Table1[Product / Ingredient Code],MATCH(A15&amp;B15,Table1[Product / Ingredient Name]&amp;Table1[Supplier Name],0))</f>
        <v>0</v>
      </c>
      <c r="F15" s="83" cm="1">
        <f t="array" ref="F15">INDEX(Table1[INCI Name],MATCH(A15&amp;B15,Table1[Product / Ingredient Name]&amp;Table1[Supplier Name],0))</f>
        <v>0</v>
      </c>
      <c r="G15" s="83"/>
      <c r="H15" s="45" cm="1">
        <f t="array" ref="H15">INDEX(Table1[% PPAI],MATCH(A15&amp;B15,Table1[Product / Ingredient Name]&amp;Table1[Supplier Name],0))*D15/100</f>
        <v>0</v>
      </c>
      <c r="I15" s="45" cm="1">
        <f t="array" ref="I15">INDEX(Table1[% ORG PPAI],MATCH(A15&amp;B15,Table1[Product / Ingredient Name]&amp;Table1[Supplier Name],0))*D15/100</f>
        <v>0</v>
      </c>
      <c r="J15" s="45" cm="1">
        <f t="array" ref="J15">INDEX(Table1[% CPAI],MATCH(A15&amp;B15,Table1[Product / Ingredient Name]&amp;Table1[Supplier Name],0))*D15/100</f>
        <v>0</v>
      </c>
      <c r="K15" s="45" cm="1">
        <f t="array" ref="K15">INDEX(Table1[% ORG CPAI],MATCH(A15&amp;B15,Table1[Product / Ingredient Name]&amp;Table1[Supplier Name],0))*D15/100</f>
        <v>0</v>
      </c>
      <c r="L15" s="45" cm="1">
        <f t="array" ref="L15">INDEX(Table1[% PeMo],MATCH(A15&amp;B15,Table1[Product / Ingredient Name]&amp;Table1[Supplier Name],0))*D15/100</f>
        <v>0</v>
      </c>
      <c r="M15" s="45" cm="1">
        <f t="array" ref="M15">INDEX(Table1[% NNI],MATCH(A15&amp;B15,Table1[Product / Ingredient Name]&amp;Table1[Supplier Name],0))*D15/100</f>
        <v>0</v>
      </c>
      <c r="N15" s="43" cm="1">
        <f t="array" ref="N15">INDEX(Table1[Approved?],MATCH(A15&amp;B15,Table1[Product / Ingredient Name]&amp;Table1[Supplier Name],0))</f>
        <v>0</v>
      </c>
      <c r="O15" s="43" cm="1">
        <f t="array" ref="O15">INDEX(Table1[Restriction],MATCH(A15&amp;B15,Table1[Product / Ingredient Name]&amp;Table1[Supplier Name],0))</f>
        <v>0</v>
      </c>
      <c r="P15" s="12" cm="1">
        <f t="array" ref="P15">INDEX(Table1[Comments],MATCH(A15&amp;B15,Table1[Product / Ingredient Name]&amp;Table1[Supplier Name],0))</f>
        <v>0</v>
      </c>
    </row>
    <row r="16" spans="1:16" ht="15.75" thickBot="1" x14ac:dyDescent="0.3"/>
    <row r="17" spans="1:16" ht="19.5" customHeight="1" thickBot="1" x14ac:dyDescent="0.3">
      <c r="A17" s="88" t="s">
        <v>66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90"/>
    </row>
    <row r="18" spans="1:16" ht="15.75" thickBot="1" x14ac:dyDescent="0.3">
      <c r="A18" s="33" t="s">
        <v>44</v>
      </c>
      <c r="B18" s="33" t="s">
        <v>17</v>
      </c>
      <c r="C18" s="140" t="s">
        <v>67</v>
      </c>
      <c r="D18" s="141"/>
      <c r="E18" s="35" t="s">
        <v>46</v>
      </c>
      <c r="F18" s="91" t="s">
        <v>18</v>
      </c>
      <c r="G18" s="92"/>
      <c r="H18" s="36" t="s">
        <v>60</v>
      </c>
      <c r="I18" s="35" t="s">
        <v>61</v>
      </c>
      <c r="J18" s="35" t="s">
        <v>62</v>
      </c>
      <c r="K18" s="35" t="s">
        <v>63</v>
      </c>
      <c r="L18" s="35" t="s">
        <v>64</v>
      </c>
      <c r="M18" s="35" t="s">
        <v>65</v>
      </c>
      <c r="N18" s="35" t="s">
        <v>9</v>
      </c>
      <c r="O18" s="35" t="s">
        <v>27</v>
      </c>
      <c r="P18" s="35" t="s">
        <v>11</v>
      </c>
    </row>
    <row r="19" spans="1:16" x14ac:dyDescent="0.25">
      <c r="A19" s="9"/>
      <c r="B19" s="13"/>
      <c r="C19" s="142"/>
      <c r="D19" s="143"/>
      <c r="E19" s="20" cm="1">
        <f t="array" ref="E19">INDEX(Table1[Product / Ingredient Code],MATCH(A19&amp;B19,Table1[Product / Ingredient Name]&amp;Table1[Supplier Name],0))</f>
        <v>0</v>
      </c>
      <c r="F19" s="85" cm="1">
        <f t="array" ref="F19">INDEX(Table1[INCI Name],MATCH(A19&amp;B19,Table1[Product / Ingredient Name]&amp;Table1[Supplier Name],0))</f>
        <v>0</v>
      </c>
      <c r="G19" s="85"/>
      <c r="H19" s="39" cm="1">
        <f t="array" ref="H19">INDEX(Table1[% PPAI],MATCH(A19&amp;B19,Table1[Product / Ingredient Name]&amp;Table1[Supplier Name],0))*C19/100</f>
        <v>0</v>
      </c>
      <c r="I19" s="39" cm="1">
        <f t="array" ref="I19">INDEX(Table1[% ORG PPAI],MATCH(A19&amp;B19,Table1[Product / Ingredient Name]&amp;Table1[Supplier Name],0))*C19/100</f>
        <v>0</v>
      </c>
      <c r="J19" s="39" cm="1">
        <f t="array" ref="J19">INDEX(Table1[% CPAI],MATCH(A19&amp;B19,Table1[Product / Ingredient Name]&amp;Table1[Supplier Name],0))*C19/100</f>
        <v>0</v>
      </c>
      <c r="K19" s="39" cm="1">
        <f t="array" ref="K19">INDEX(Table1[% ORG CPAI],MATCH(A19&amp;B19,Table1[Product / Ingredient Name]&amp;Table1[Supplier Name],0))*C19/100</f>
        <v>0</v>
      </c>
      <c r="L19" s="39" cm="1">
        <f t="array" ref="L19">INDEX(Table1[% PeMo],MATCH(A19&amp;B19,Table1[Product / Ingredient Name]&amp;Table1[Supplier Name],0))*C19/100</f>
        <v>0</v>
      </c>
      <c r="M19" s="39" cm="1">
        <f t="array" ref="M19">INDEX(Table1[% NNI],MATCH(A19&amp;B19,Table1[Product / Ingredient Name]&amp;Table1[Supplier Name],0))*C19/100</f>
        <v>0</v>
      </c>
      <c r="N19" s="37" cm="1">
        <f t="array" ref="N19">INDEX(Table1[Approved?],MATCH(A19&amp;B19,Table1[Product / Ingredient Name]&amp;Table1[Supplier Name],0))</f>
        <v>0</v>
      </c>
      <c r="O19" s="37" cm="1">
        <f t="array" ref="O19">INDEX(Table1[Restriction],MATCH(A19&amp;B19,Table1[Product / Ingredient Name]&amp;Table1[Supplier Name],0))</f>
        <v>0</v>
      </c>
      <c r="P19" s="10" cm="1">
        <f t="array" ref="P19">INDEX(Table1[Comments],MATCH(A19&amp;B19,Table1[Product / Ingredient Name]&amp;Table1[Supplier Name],0))</f>
        <v>0</v>
      </c>
    </row>
    <row r="20" spans="1:16" x14ac:dyDescent="0.25">
      <c r="A20" s="4"/>
      <c r="B20" s="1"/>
      <c r="C20" s="147"/>
      <c r="D20" s="148"/>
      <c r="E20" s="21" cm="1">
        <f t="array" ref="E20">INDEX(Table1[Product / Ingredient Code],MATCH(A20&amp;B20,Table1[Product / Ingredient Name]&amp;Table1[Supplier Name],0))</f>
        <v>0</v>
      </c>
      <c r="F20" s="82" cm="1">
        <f t="array" ref="F20">INDEX(Table1[INCI Name],MATCH(A20&amp;B20,Table1[Product / Ingredient Name]&amp;Table1[Supplier Name],0))</f>
        <v>0</v>
      </c>
      <c r="G20" s="82"/>
      <c r="H20" s="42" cm="1">
        <f t="array" ref="H20">INDEX(Table1[% PPAI],MATCH(A20&amp;B20,Table1[Product / Ingredient Name]&amp;Table1[Supplier Name],0))*C20/100</f>
        <v>0</v>
      </c>
      <c r="I20" s="42" cm="1">
        <f t="array" ref="I20">INDEX(Table1[% ORG PPAI],MATCH(A20&amp;B20,Table1[Product / Ingredient Name]&amp;Table1[Supplier Name],0))*C20/100</f>
        <v>0</v>
      </c>
      <c r="J20" s="42" cm="1">
        <f t="array" ref="J20">INDEX(Table1[% CPAI],MATCH(A20&amp;B20,Table1[Product / Ingredient Name]&amp;Table1[Supplier Name],0))*C20/100</f>
        <v>0</v>
      </c>
      <c r="K20" s="42" cm="1">
        <f t="array" ref="K20">INDEX(Table1[% ORG CPAI],MATCH(A20&amp;B20,Table1[Product / Ingredient Name]&amp;Table1[Supplier Name],0))*C20/100</f>
        <v>0</v>
      </c>
      <c r="L20" s="42" cm="1">
        <f t="array" ref="L20">INDEX(Table1[% PeMo],MATCH(A20&amp;B20,Table1[Product / Ingredient Name]&amp;Table1[Supplier Name],0))*C20/100</f>
        <v>0</v>
      </c>
      <c r="M20" s="42" cm="1">
        <f t="array" ref="M20">INDEX(Table1[% NNI],MATCH(A20&amp;B20,Table1[Product / Ingredient Name]&amp;Table1[Supplier Name],0))*C20/100</f>
        <v>0</v>
      </c>
      <c r="N20" s="40" cm="1">
        <f t="array" ref="N20">INDEX(Table1[Approved?],MATCH(A20&amp;B20,Table1[Product / Ingredient Name]&amp;Table1[Supplier Name],0))</f>
        <v>0</v>
      </c>
      <c r="O20" s="40" cm="1">
        <f t="array" ref="O20">INDEX(Table1[Restriction],MATCH(A20&amp;B20,Table1[Product / Ingredient Name]&amp;Table1[Supplier Name],0))</f>
        <v>0</v>
      </c>
      <c r="P20" s="11" cm="1">
        <f t="array" ref="P20">INDEX(Table1[Comments],MATCH(A20&amp;B20,Table1[Product / Ingredient Name]&amp;Table1[Supplier Name],0))</f>
        <v>0</v>
      </c>
    </row>
    <row r="21" spans="1:16" x14ac:dyDescent="0.25">
      <c r="A21" s="4"/>
      <c r="B21" s="1"/>
      <c r="C21" s="147"/>
      <c r="D21" s="148"/>
      <c r="E21" s="21" cm="1">
        <f t="array" ref="E21">INDEX(Table1[Product / Ingredient Code],MATCH(A21&amp;B21,Table1[Product / Ingredient Name]&amp;Table1[Supplier Name],0))</f>
        <v>0</v>
      </c>
      <c r="F21" s="82" cm="1">
        <f t="array" ref="F21">INDEX(Table1[INCI Name],MATCH(A21&amp;B21,Table1[Product / Ingredient Name]&amp;Table1[Supplier Name],0))</f>
        <v>0</v>
      </c>
      <c r="G21" s="82"/>
      <c r="H21" s="42" cm="1">
        <f t="array" ref="H21">INDEX(Table1[% PPAI],MATCH(A21&amp;B21,Table1[Product / Ingredient Name]&amp;Table1[Supplier Name],0))*C21/100</f>
        <v>0</v>
      </c>
      <c r="I21" s="42" cm="1">
        <f t="array" ref="I21">INDEX(Table1[% ORG PPAI],MATCH(A21&amp;B21,Table1[Product / Ingredient Name]&amp;Table1[Supplier Name],0))*C21/100</f>
        <v>0</v>
      </c>
      <c r="J21" s="42" cm="1">
        <f t="array" ref="J21">INDEX(Table1[% CPAI],MATCH(A21&amp;B21,Table1[Product / Ingredient Name]&amp;Table1[Supplier Name],0))*C21/100</f>
        <v>0</v>
      </c>
      <c r="K21" s="42" cm="1">
        <f t="array" ref="K21">INDEX(Table1[% ORG CPAI],MATCH(A21&amp;B21,Table1[Product / Ingredient Name]&amp;Table1[Supplier Name],0))*C21/100</f>
        <v>0</v>
      </c>
      <c r="L21" s="42" cm="1">
        <f t="array" ref="L21">INDEX(Table1[% PeMo],MATCH(A21&amp;B21,Table1[Product / Ingredient Name]&amp;Table1[Supplier Name],0))*C21/100</f>
        <v>0</v>
      </c>
      <c r="M21" s="42" cm="1">
        <f t="array" ref="M21">INDEX(Table1[% NNI],MATCH(A21&amp;B21,Table1[Product / Ingredient Name]&amp;Table1[Supplier Name],0))*C21/100</f>
        <v>0</v>
      </c>
      <c r="N21" s="40" cm="1">
        <f t="array" ref="N21">INDEX(Table1[Approved?],MATCH(A21&amp;B21,Table1[Product / Ingredient Name]&amp;Table1[Supplier Name],0))</f>
        <v>0</v>
      </c>
      <c r="O21" s="40" cm="1">
        <f t="array" ref="O21">INDEX(Table1[Restriction],MATCH(A21&amp;B21,Table1[Product / Ingredient Name]&amp;Table1[Supplier Name],0))</f>
        <v>0</v>
      </c>
      <c r="P21" s="11" cm="1">
        <f t="array" ref="P21">INDEX(Table1[Comments],MATCH(A21&amp;B21,Table1[Product / Ingredient Name]&amp;Table1[Supplier Name],0))</f>
        <v>0</v>
      </c>
    </row>
    <row r="22" spans="1:16" x14ac:dyDescent="0.25">
      <c r="A22" s="4"/>
      <c r="B22" s="1"/>
      <c r="C22" s="147"/>
      <c r="D22" s="148"/>
      <c r="E22" s="21" cm="1">
        <f t="array" ref="E22">INDEX(Table1[Product / Ingredient Code],MATCH(A22&amp;B22,Table1[Product / Ingredient Name]&amp;Table1[Supplier Name],0))</f>
        <v>0</v>
      </c>
      <c r="F22" s="82" cm="1">
        <f t="array" ref="F22">INDEX(Table1[INCI Name],MATCH(A22&amp;B22,Table1[Product / Ingredient Name]&amp;Table1[Supplier Name],0))</f>
        <v>0</v>
      </c>
      <c r="G22" s="82"/>
      <c r="H22" s="42" cm="1">
        <f t="array" ref="H22">INDEX(Table1[% PPAI],MATCH(A22&amp;B22,Table1[Product / Ingredient Name]&amp;Table1[Supplier Name],0))*C22/100</f>
        <v>0</v>
      </c>
      <c r="I22" s="42" cm="1">
        <f t="array" ref="I22">INDEX(Table1[% ORG PPAI],MATCH(A22&amp;B22,Table1[Product / Ingredient Name]&amp;Table1[Supplier Name],0))*C22/100</f>
        <v>0</v>
      </c>
      <c r="J22" s="42" cm="1">
        <f t="array" ref="J22">INDEX(Table1[% CPAI],MATCH(A22&amp;B22,Table1[Product / Ingredient Name]&amp;Table1[Supplier Name],0))*C22/100</f>
        <v>0</v>
      </c>
      <c r="K22" s="42" cm="1">
        <f t="array" ref="K22">INDEX(Table1[% ORG CPAI],MATCH(A22&amp;B22,Table1[Product / Ingredient Name]&amp;Table1[Supplier Name],0))*C22/100</f>
        <v>0</v>
      </c>
      <c r="L22" s="42" cm="1">
        <f t="array" ref="L22">INDEX(Table1[% PeMo],MATCH(A22&amp;B22,Table1[Product / Ingredient Name]&amp;Table1[Supplier Name],0))*C22/100</f>
        <v>0</v>
      </c>
      <c r="M22" s="42" cm="1">
        <f t="array" ref="M22">INDEX(Table1[% NNI],MATCH(A22&amp;B22,Table1[Product / Ingredient Name]&amp;Table1[Supplier Name],0))*C22/100</f>
        <v>0</v>
      </c>
      <c r="N22" s="40" cm="1">
        <f t="array" ref="N22">INDEX(Table1[Approved?],MATCH(A22&amp;B22,Table1[Product / Ingredient Name]&amp;Table1[Supplier Name],0))</f>
        <v>0</v>
      </c>
      <c r="O22" s="40" cm="1">
        <f t="array" ref="O22">INDEX(Table1[Restriction],MATCH(A22&amp;B22,Table1[Product / Ingredient Name]&amp;Table1[Supplier Name],0))</f>
        <v>0</v>
      </c>
      <c r="P22" s="11" cm="1">
        <f t="array" ref="P22">INDEX(Table1[Comments],MATCH(A22&amp;B22,Table1[Product / Ingredient Name]&amp;Table1[Supplier Name],0))</f>
        <v>0</v>
      </c>
    </row>
    <row r="23" spans="1:16" ht="15.75" thickBot="1" x14ac:dyDescent="0.3">
      <c r="A23" s="5"/>
      <c r="B23" s="8"/>
      <c r="C23" s="149"/>
      <c r="D23" s="150"/>
      <c r="E23" s="22" cm="1">
        <f t="array" ref="E23">INDEX(Table1[Product / Ingredient Code],MATCH(A23&amp;B23,Table1[Product / Ingredient Name]&amp;Table1[Supplier Name],0))</f>
        <v>0</v>
      </c>
      <c r="F23" s="83" cm="1">
        <f t="array" ref="F23">INDEX(Table1[INCI Name],MATCH(A23&amp;B23,Table1[Product / Ingredient Name]&amp;Table1[Supplier Name],0))</f>
        <v>0</v>
      </c>
      <c r="G23" s="83"/>
      <c r="H23" s="45" cm="1">
        <f t="array" ref="H23">INDEX(Table1[% PPAI],MATCH(A23&amp;B23,Table1[Product / Ingredient Name]&amp;Table1[Supplier Name],0))*C23/100</f>
        <v>0</v>
      </c>
      <c r="I23" s="45" cm="1">
        <f t="array" ref="I23">INDEX(Table1[% ORG PPAI],MATCH(A23&amp;B23,Table1[Product / Ingredient Name]&amp;Table1[Supplier Name],0))*C23/100</f>
        <v>0</v>
      </c>
      <c r="J23" s="45" cm="1">
        <f t="array" ref="J23">INDEX(Table1[% CPAI],MATCH(A23&amp;B23,Table1[Product / Ingredient Name]&amp;Table1[Supplier Name],0))*C23/100</f>
        <v>0</v>
      </c>
      <c r="K23" s="45" cm="1">
        <f t="array" ref="K23">INDEX(Table1[% ORG CPAI],MATCH(A23&amp;B23,Table1[Product / Ingredient Name]&amp;Table1[Supplier Name],0))*C23/100</f>
        <v>0</v>
      </c>
      <c r="L23" s="45" cm="1">
        <f t="array" ref="L23">INDEX(Table1[% PeMo],MATCH(A23&amp;B23,Table1[Product / Ingredient Name]&amp;Table1[Supplier Name],0))*C23/100</f>
        <v>0</v>
      </c>
      <c r="M23" s="45" cm="1">
        <f t="array" ref="M23">INDEX(Table1[% NNI],MATCH(A23&amp;B23,Table1[Product / Ingredient Name]&amp;Table1[Supplier Name],0))*C23/100</f>
        <v>0</v>
      </c>
      <c r="N23" s="43" cm="1">
        <f t="array" ref="N23">INDEX(Table1[Approved?],MATCH(A23&amp;B23,Table1[Product / Ingredient Name]&amp;Table1[Supplier Name],0))</f>
        <v>0</v>
      </c>
      <c r="O23" s="43" cm="1">
        <f t="array" ref="O23">INDEX(Table1[Restriction],MATCH(A23&amp;B23,Table1[Product / Ingredient Name]&amp;Table1[Supplier Name],0))</f>
        <v>0</v>
      </c>
      <c r="P23" s="12" cm="1">
        <f t="array" ref="P23">INDEX(Table1[Comments],MATCH(A23&amp;B23,Table1[Product / Ingredient Name]&amp;Table1[Supplier Name],0))</f>
        <v>0</v>
      </c>
    </row>
    <row r="24" spans="1:16" ht="15.75" thickBot="1" x14ac:dyDescent="0.3"/>
    <row r="25" spans="1:16" ht="19.5" customHeight="1" thickBot="1" x14ac:dyDescent="0.3">
      <c r="A25" s="88" t="s">
        <v>68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90"/>
    </row>
    <row r="26" spans="1:16" ht="15.75" thickBot="1" x14ac:dyDescent="0.3">
      <c r="A26" s="33" t="s">
        <v>44</v>
      </c>
      <c r="B26" s="33" t="s">
        <v>17</v>
      </c>
      <c r="C26" s="140" t="s">
        <v>67</v>
      </c>
      <c r="D26" s="141"/>
      <c r="E26" s="35" t="s">
        <v>46</v>
      </c>
      <c r="F26" s="91" t="s">
        <v>18</v>
      </c>
      <c r="G26" s="92"/>
      <c r="H26" s="36" t="s">
        <v>60</v>
      </c>
      <c r="I26" s="35" t="s">
        <v>61</v>
      </c>
      <c r="J26" s="35" t="s">
        <v>62</v>
      </c>
      <c r="K26" s="35" t="s">
        <v>63</v>
      </c>
      <c r="L26" s="35" t="s">
        <v>64</v>
      </c>
      <c r="M26" s="35" t="s">
        <v>65</v>
      </c>
      <c r="N26" s="35" t="s">
        <v>9</v>
      </c>
      <c r="O26" s="35" t="s">
        <v>27</v>
      </c>
      <c r="P26" s="35" t="s">
        <v>11</v>
      </c>
    </row>
    <row r="27" spans="1:16" x14ac:dyDescent="0.25">
      <c r="A27" s="9"/>
      <c r="B27" s="13"/>
      <c r="C27" s="142"/>
      <c r="D27" s="143"/>
      <c r="E27" s="20" cm="1">
        <f t="array" ref="E27">INDEX(Table1[Product / Ingredient Code],MATCH(A27&amp;B27,Table1[Product / Ingredient Name]&amp;Table1[Supplier Name],0))</f>
        <v>0</v>
      </c>
      <c r="F27" s="85" cm="1">
        <f t="array" ref="F27">INDEX(Table1[INCI Name],MATCH(A27&amp;B27,Table1[Product / Ingredient Name]&amp;Table1[Supplier Name],0))</f>
        <v>0</v>
      </c>
      <c r="G27" s="85"/>
      <c r="H27" s="39" cm="1">
        <f t="array" ref="H27">INDEX(Table1[% PPAI],MATCH(A27&amp;B27,Table1[Product / Ingredient Name]&amp;Table1[Supplier Name],0))*C27/100</f>
        <v>0</v>
      </c>
      <c r="I27" s="39" cm="1">
        <f t="array" ref="I27">INDEX(Table1[% ORG PPAI],MATCH(A27&amp;B27,Table1[Product / Ingredient Name]&amp;Table1[Supplier Name],0))*C27/100</f>
        <v>0</v>
      </c>
      <c r="J27" s="39" cm="1">
        <f t="array" ref="J27">INDEX(Table1[% CPAI],MATCH(A27&amp;B27,Table1[Product / Ingredient Name]&amp;Table1[Supplier Name],0))*C27/100</f>
        <v>0</v>
      </c>
      <c r="K27" s="39" cm="1">
        <f t="array" ref="K27">INDEX(Table1[% ORG CPAI],MATCH(A27&amp;B27,Table1[Product / Ingredient Name]&amp;Table1[Supplier Name],0))*C27/100</f>
        <v>0</v>
      </c>
      <c r="L27" s="39" cm="1">
        <f t="array" ref="L27">INDEX(Table1[% PeMo],MATCH(A27&amp;B27,Table1[Product / Ingredient Name]&amp;Table1[Supplier Name],0))*C27/100</f>
        <v>0</v>
      </c>
      <c r="M27" s="39" cm="1">
        <f t="array" ref="M27">INDEX(Table1[% NNI],MATCH(A27&amp;B27,Table1[Product / Ingredient Name]&amp;Table1[Supplier Name],0))*C27/100</f>
        <v>0</v>
      </c>
      <c r="N27" s="37" cm="1">
        <f t="array" ref="N27">INDEX(Table1[Approved?],MATCH(A27&amp;B27,Table1[Product / Ingredient Name]&amp;Table1[Supplier Name],0))</f>
        <v>0</v>
      </c>
      <c r="O27" s="37" cm="1">
        <f t="array" ref="O27">INDEX(Table1[Restriction],MATCH(A27&amp;B27,Table1[Product / Ingredient Name]&amp;Table1[Supplier Name],0))</f>
        <v>0</v>
      </c>
      <c r="P27" s="10" cm="1">
        <f t="array" ref="P27">INDEX(Table1[Comments],MATCH(A27&amp;B27,Table1[Product / Ingredient Name]&amp;Table1[Supplier Name],0))</f>
        <v>0</v>
      </c>
    </row>
    <row r="28" spans="1:16" x14ac:dyDescent="0.25">
      <c r="A28" s="4"/>
      <c r="B28" s="1"/>
      <c r="C28" s="147"/>
      <c r="D28" s="148"/>
      <c r="E28" s="21" cm="1">
        <f t="array" ref="E28">INDEX(Table1[Product / Ingredient Code],MATCH(A28&amp;B28,Table1[Product / Ingredient Name]&amp;Table1[Supplier Name],0))</f>
        <v>0</v>
      </c>
      <c r="F28" s="82" cm="1">
        <f t="array" ref="F28">INDEX(Table1[INCI Name],MATCH(A28&amp;B28,Table1[Product / Ingredient Name]&amp;Table1[Supplier Name],0))</f>
        <v>0</v>
      </c>
      <c r="G28" s="82"/>
      <c r="H28" s="42" cm="1">
        <f t="array" ref="H28">INDEX(Table1[% PPAI],MATCH(A28&amp;B28,Table1[Product / Ingredient Name]&amp;Table1[Supplier Name],0))*C28/100</f>
        <v>0</v>
      </c>
      <c r="I28" s="42" cm="1">
        <f t="array" ref="I28">INDEX(Table1[% ORG PPAI],MATCH(A28&amp;B28,Table1[Product / Ingredient Name]&amp;Table1[Supplier Name],0))*C28/100</f>
        <v>0</v>
      </c>
      <c r="J28" s="42" cm="1">
        <f t="array" ref="J28">INDEX(Table1[% CPAI],MATCH(A28&amp;B28,Table1[Product / Ingredient Name]&amp;Table1[Supplier Name],0))*C28/100</f>
        <v>0</v>
      </c>
      <c r="K28" s="42" cm="1">
        <f t="array" ref="K28">INDEX(Table1[% ORG CPAI],MATCH(A28&amp;B28,Table1[Product / Ingredient Name]&amp;Table1[Supplier Name],0))*C28/100</f>
        <v>0</v>
      </c>
      <c r="L28" s="42" cm="1">
        <f t="array" ref="L28">INDEX(Table1[% PeMo],MATCH(A28&amp;B28,Table1[Product / Ingredient Name]&amp;Table1[Supplier Name],0))*C28/100</f>
        <v>0</v>
      </c>
      <c r="M28" s="42" cm="1">
        <f t="array" ref="M28">INDEX(Table1[% NNI],MATCH(A28&amp;B28,Table1[Product / Ingredient Name]&amp;Table1[Supplier Name],0))*C28/100</f>
        <v>0</v>
      </c>
      <c r="N28" s="40" cm="1">
        <f t="array" ref="N28">INDEX(Table1[Approved?],MATCH(A28&amp;B28,Table1[Product / Ingredient Name]&amp;Table1[Supplier Name],0))</f>
        <v>0</v>
      </c>
      <c r="O28" s="40" cm="1">
        <f t="array" ref="O28">INDEX(Table1[Restriction],MATCH(A28&amp;B28,Table1[Product / Ingredient Name]&amp;Table1[Supplier Name],0))</f>
        <v>0</v>
      </c>
      <c r="P28" s="11" cm="1">
        <f t="array" ref="P28">INDEX(Table1[Comments],MATCH(A28&amp;B28,Table1[Product / Ingredient Name]&amp;Table1[Supplier Name],0))</f>
        <v>0</v>
      </c>
    </row>
    <row r="29" spans="1:16" x14ac:dyDescent="0.25">
      <c r="A29" s="4"/>
      <c r="B29" s="1"/>
      <c r="C29" s="147"/>
      <c r="D29" s="148"/>
      <c r="E29" s="21" cm="1">
        <f t="array" ref="E29">INDEX(Table1[Product / Ingredient Code],MATCH(A29&amp;B29,Table1[Product / Ingredient Name]&amp;Table1[Supplier Name],0))</f>
        <v>0</v>
      </c>
      <c r="F29" s="82" cm="1">
        <f t="array" ref="F29">INDEX(Table1[INCI Name],MATCH(A29&amp;B29,Table1[Product / Ingredient Name]&amp;Table1[Supplier Name],0))</f>
        <v>0</v>
      </c>
      <c r="G29" s="82"/>
      <c r="H29" s="42" cm="1">
        <f t="array" ref="H29">INDEX(Table1[% PPAI],MATCH(A29&amp;B29,Table1[Product / Ingredient Name]&amp;Table1[Supplier Name],0))*C29/100</f>
        <v>0</v>
      </c>
      <c r="I29" s="42" cm="1">
        <f t="array" ref="I29">INDEX(Table1[% ORG PPAI],MATCH(A29&amp;B29,Table1[Product / Ingredient Name]&amp;Table1[Supplier Name],0))*C29/100</f>
        <v>0</v>
      </c>
      <c r="J29" s="42" cm="1">
        <f t="array" ref="J29">INDEX(Table1[% CPAI],MATCH(A29&amp;B29,Table1[Product / Ingredient Name]&amp;Table1[Supplier Name],0))*C29/100</f>
        <v>0</v>
      </c>
      <c r="K29" s="42" cm="1">
        <f t="array" ref="K29">INDEX(Table1[% ORG CPAI],MATCH(A29&amp;B29,Table1[Product / Ingredient Name]&amp;Table1[Supplier Name],0))*C29/100</f>
        <v>0</v>
      </c>
      <c r="L29" s="42" cm="1">
        <f t="array" ref="L29">INDEX(Table1[% PeMo],MATCH(A29&amp;B29,Table1[Product / Ingredient Name]&amp;Table1[Supplier Name],0))*C29/100</f>
        <v>0</v>
      </c>
      <c r="M29" s="42" cm="1">
        <f t="array" ref="M29">INDEX(Table1[% NNI],MATCH(A29&amp;B29,Table1[Product / Ingredient Name]&amp;Table1[Supplier Name],0))*C29/100</f>
        <v>0</v>
      </c>
      <c r="N29" s="40" cm="1">
        <f t="array" ref="N29">INDEX(Table1[Approved?],MATCH(A29&amp;B29,Table1[Product / Ingredient Name]&amp;Table1[Supplier Name],0))</f>
        <v>0</v>
      </c>
      <c r="O29" s="40" cm="1">
        <f t="array" ref="O29">INDEX(Table1[Restriction],MATCH(A29&amp;B29,Table1[Product / Ingredient Name]&amp;Table1[Supplier Name],0))</f>
        <v>0</v>
      </c>
      <c r="P29" s="11" cm="1">
        <f t="array" ref="P29">INDEX(Table1[Comments],MATCH(A29&amp;B29,Table1[Product / Ingredient Name]&amp;Table1[Supplier Name],0))</f>
        <v>0</v>
      </c>
    </row>
    <row r="30" spans="1:16" x14ac:dyDescent="0.25">
      <c r="A30" s="4"/>
      <c r="B30" s="1"/>
      <c r="C30" s="147"/>
      <c r="D30" s="148"/>
      <c r="E30" s="21" cm="1">
        <f t="array" ref="E30">INDEX(Table1[Product / Ingredient Code],MATCH(A30&amp;B30,Table1[Product / Ingredient Name]&amp;Table1[Supplier Name],0))</f>
        <v>0</v>
      </c>
      <c r="F30" s="82" cm="1">
        <f t="array" ref="F30">INDEX(Table1[INCI Name],MATCH(A30&amp;B30,Table1[Product / Ingredient Name]&amp;Table1[Supplier Name],0))</f>
        <v>0</v>
      </c>
      <c r="G30" s="82"/>
      <c r="H30" s="42" cm="1">
        <f t="array" ref="H30">INDEX(Table1[% PPAI],MATCH(A30&amp;B30,Table1[Product / Ingredient Name]&amp;Table1[Supplier Name],0))*C30/100</f>
        <v>0</v>
      </c>
      <c r="I30" s="42" cm="1">
        <f t="array" ref="I30">INDEX(Table1[% ORG PPAI],MATCH(A30&amp;B30,Table1[Product / Ingredient Name]&amp;Table1[Supplier Name],0))*C30/100</f>
        <v>0</v>
      </c>
      <c r="J30" s="42" cm="1">
        <f t="array" ref="J30">INDEX(Table1[% CPAI],MATCH(A30&amp;B30,Table1[Product / Ingredient Name]&amp;Table1[Supplier Name],0))*C30/100</f>
        <v>0</v>
      </c>
      <c r="K30" s="42" cm="1">
        <f t="array" ref="K30">INDEX(Table1[% ORG CPAI],MATCH(A30&amp;B30,Table1[Product / Ingredient Name]&amp;Table1[Supplier Name],0))*C30/100</f>
        <v>0</v>
      </c>
      <c r="L30" s="42" cm="1">
        <f t="array" ref="L30">INDEX(Table1[% PeMo],MATCH(A30&amp;B30,Table1[Product / Ingredient Name]&amp;Table1[Supplier Name],0))*C30/100</f>
        <v>0</v>
      </c>
      <c r="M30" s="42" cm="1">
        <f t="array" ref="M30">INDEX(Table1[% NNI],MATCH(A30&amp;B30,Table1[Product / Ingredient Name]&amp;Table1[Supplier Name],0))*C30/100</f>
        <v>0</v>
      </c>
      <c r="N30" s="40" cm="1">
        <f t="array" ref="N30">INDEX(Table1[Approved?],MATCH(A30&amp;B30,Table1[Product / Ingredient Name]&amp;Table1[Supplier Name],0))</f>
        <v>0</v>
      </c>
      <c r="O30" s="40" cm="1">
        <f t="array" ref="O30">INDEX(Table1[Restriction],MATCH(A30&amp;B30,Table1[Product / Ingredient Name]&amp;Table1[Supplier Name],0))</f>
        <v>0</v>
      </c>
      <c r="P30" s="11" cm="1">
        <f t="array" ref="P30">INDEX(Table1[Comments],MATCH(A30&amp;B30,Table1[Product / Ingredient Name]&amp;Table1[Supplier Name],0))</f>
        <v>0</v>
      </c>
    </row>
    <row r="31" spans="1:16" ht="15.75" thickBot="1" x14ac:dyDescent="0.3">
      <c r="A31" s="5"/>
      <c r="B31" s="8"/>
      <c r="C31" s="149"/>
      <c r="D31" s="150"/>
      <c r="E31" s="22" cm="1">
        <f t="array" ref="E31">INDEX(Table1[Product / Ingredient Code],MATCH(A31&amp;B31,Table1[Product / Ingredient Name]&amp;Table1[Supplier Name],0))</f>
        <v>0</v>
      </c>
      <c r="F31" s="83" cm="1">
        <f t="array" ref="F31">INDEX(Table1[INCI Name],MATCH(A31&amp;B31,Table1[Product / Ingredient Name]&amp;Table1[Supplier Name],0))</f>
        <v>0</v>
      </c>
      <c r="G31" s="83"/>
      <c r="H31" s="45" cm="1">
        <f t="array" ref="H31">INDEX(Table1[% PPAI],MATCH(A31&amp;B31,Table1[Product / Ingredient Name]&amp;Table1[Supplier Name],0))*C31/100</f>
        <v>0</v>
      </c>
      <c r="I31" s="45" cm="1">
        <f t="array" ref="I31">INDEX(Table1[% ORG PPAI],MATCH(A31&amp;B31,Table1[Product / Ingredient Name]&amp;Table1[Supplier Name],0))*C31/100</f>
        <v>0</v>
      </c>
      <c r="J31" s="45" cm="1">
        <f t="array" ref="J31">INDEX(Table1[% CPAI],MATCH(A31&amp;B31,Table1[Product / Ingredient Name]&amp;Table1[Supplier Name],0))*C31/100</f>
        <v>0</v>
      </c>
      <c r="K31" s="45" cm="1">
        <f t="array" ref="K31">INDEX(Table1[% ORG CPAI],MATCH(A31&amp;B31,Table1[Product / Ingredient Name]&amp;Table1[Supplier Name],0))*C31/100</f>
        <v>0</v>
      </c>
      <c r="L31" s="45" cm="1">
        <f t="array" ref="L31">INDEX(Table1[% PeMo],MATCH(A31&amp;B31,Table1[Product / Ingredient Name]&amp;Table1[Supplier Name],0))*C31/100</f>
        <v>0</v>
      </c>
      <c r="M31" s="45" cm="1">
        <f t="array" ref="M31">INDEX(Table1[% NNI],MATCH(A31&amp;B31,Table1[Product / Ingredient Name]&amp;Table1[Supplier Name],0))*C31/100</f>
        <v>0</v>
      </c>
      <c r="N31" s="43" cm="1">
        <f t="array" ref="N31">INDEX(Table1[Approved?],MATCH(A31&amp;B31,Table1[Product / Ingredient Name]&amp;Table1[Supplier Name],0))</f>
        <v>0</v>
      </c>
      <c r="O31" s="43" cm="1">
        <f t="array" ref="O31">INDEX(Table1[Restriction],MATCH(A31&amp;B31,Table1[Product / Ingredient Name]&amp;Table1[Supplier Name],0))</f>
        <v>0</v>
      </c>
      <c r="P31" s="12" cm="1">
        <f t="array" ref="P31">INDEX(Table1[Comments],MATCH(A31&amp;B31,Table1[Product / Ingredient Name]&amp;Table1[Supplier Name],0))</f>
        <v>0</v>
      </c>
    </row>
    <row r="32" spans="1:16" ht="15.75" thickBot="1" x14ac:dyDescent="0.3"/>
    <row r="33" spans="1:9" ht="19.5" customHeight="1" thickBot="1" x14ac:dyDescent="0.3">
      <c r="A33" s="88" t="s">
        <v>47</v>
      </c>
      <c r="B33" s="89"/>
      <c r="C33" s="89"/>
      <c r="D33" s="89"/>
      <c r="E33" s="89"/>
      <c r="F33" s="89"/>
      <c r="G33" s="89"/>
      <c r="H33" s="89"/>
      <c r="I33" s="90"/>
    </row>
    <row r="34" spans="1:9" ht="30.75" customHeight="1" thickBot="1" x14ac:dyDescent="0.3">
      <c r="A34" s="47" t="s">
        <v>48</v>
      </c>
      <c r="B34" s="47" t="s">
        <v>17</v>
      </c>
      <c r="C34" s="48" t="s">
        <v>46</v>
      </c>
      <c r="D34" s="93" t="s">
        <v>18</v>
      </c>
      <c r="E34" s="94"/>
      <c r="F34" s="48" t="s">
        <v>9</v>
      </c>
      <c r="G34" s="91" t="s">
        <v>11</v>
      </c>
      <c r="H34" s="135"/>
      <c r="I34" s="92"/>
    </row>
    <row r="35" spans="1:9" x14ac:dyDescent="0.25">
      <c r="A35" s="9"/>
      <c r="B35" s="16"/>
      <c r="C35" s="49" cm="1">
        <f t="array" ref="C35">INDEX(Table1[Product / Ingredient Code],MATCH(A35&amp;B35,Table1[Product / Ingredient Name]&amp;Table1[Supplier Name],0))</f>
        <v>0</v>
      </c>
      <c r="D35" s="85" cm="1">
        <f t="array" ref="D35">INDEX(Table1[INCI Name],MATCH(A35&amp;B35,Table1[Product / Ingredient Name]&amp;Table1[Supplier Name],0))</f>
        <v>0</v>
      </c>
      <c r="E35" s="85"/>
      <c r="F35" s="37" cm="1">
        <f t="array" ref="F35">INDEX(Table1[Approved?],MATCH(A35&amp;B35,Table1[Product / Ingredient Name]&amp;Table1[Supplier Name],0))</f>
        <v>0</v>
      </c>
      <c r="G35" s="85" cm="1">
        <f t="array" ref="G35">INDEX(Table1[Comments],MATCH(A35&amp;B35,Table1[Product / Ingredient Name]&amp;Table1[Supplier Name],0))</f>
        <v>0</v>
      </c>
      <c r="H35" s="85"/>
      <c r="I35" s="116"/>
    </row>
    <row r="36" spans="1:9" x14ac:dyDescent="0.25">
      <c r="A36" s="4"/>
      <c r="B36" s="6"/>
      <c r="C36" s="50" cm="1">
        <f t="array" ref="C36">INDEX(Table1[Product / Ingredient Code],MATCH(A36&amp;B36,Table1[Product / Ingredient Name]&amp;Table1[Supplier Name],0))</f>
        <v>0</v>
      </c>
      <c r="D36" s="84" cm="1">
        <f t="array" ref="D36">INDEX(Table1[INCI Name],MATCH(A36&amp;B36,Table1[Product / Ingredient Name]&amp;Table1[Supplier Name],0))</f>
        <v>0</v>
      </c>
      <c r="E36" s="84"/>
      <c r="F36" s="40" cm="1">
        <f t="array" ref="F36">INDEX(Table1[Approved?],MATCH(A36&amp;B36,Table1[Product / Ingredient Name]&amp;Table1[Supplier Name],0))</f>
        <v>0</v>
      </c>
      <c r="G36" s="82" cm="1">
        <f t="array" ref="G36">INDEX(Table1[Comments],MATCH(A36&amp;B36,Table1[Product / Ingredient Name]&amp;Table1[Supplier Name],0))</f>
        <v>0</v>
      </c>
      <c r="H36" s="82"/>
      <c r="I36" s="114"/>
    </row>
    <row r="37" spans="1:9" x14ac:dyDescent="0.25">
      <c r="A37" s="4"/>
      <c r="B37" s="6"/>
      <c r="C37" s="50" cm="1">
        <f t="array" ref="C37">INDEX(Table1[Product / Ingredient Code],MATCH(A37&amp;B37,Table1[Product / Ingredient Name]&amp;Table1[Supplier Name],0))</f>
        <v>0</v>
      </c>
      <c r="D37" s="84" cm="1">
        <f t="array" ref="D37">INDEX(Table1[INCI Name],MATCH(A37&amp;B37,Table1[Product / Ingredient Name]&amp;Table1[Supplier Name],0))</f>
        <v>0</v>
      </c>
      <c r="E37" s="84"/>
      <c r="F37" s="40" cm="1">
        <f t="array" ref="F37">INDEX(Table1[Approved?],MATCH(A37&amp;B37,Table1[Product / Ingredient Name]&amp;Table1[Supplier Name],0))</f>
        <v>0</v>
      </c>
      <c r="G37" s="82" cm="1">
        <f t="array" ref="G37">INDEX(Table1[Comments],MATCH(A37&amp;B37,Table1[Product / Ingredient Name]&amp;Table1[Supplier Name],0))</f>
        <v>0</v>
      </c>
      <c r="H37" s="82"/>
      <c r="I37" s="114"/>
    </row>
    <row r="38" spans="1:9" x14ac:dyDescent="0.25">
      <c r="A38" s="4"/>
      <c r="B38" s="6"/>
      <c r="C38" s="50" cm="1">
        <f t="array" ref="C38">INDEX(Table1[Product / Ingredient Code],MATCH(A38&amp;B38,Table1[Product / Ingredient Name]&amp;Table1[Supplier Name],0))</f>
        <v>0</v>
      </c>
      <c r="D38" s="84" cm="1">
        <f t="array" ref="D38">INDEX(Table1[INCI Name],MATCH(A38&amp;B38,Table1[Product / Ingredient Name]&amp;Table1[Supplier Name],0))</f>
        <v>0</v>
      </c>
      <c r="E38" s="84"/>
      <c r="F38" s="40" cm="1">
        <f t="array" ref="F38">INDEX(Table1[Approved?],MATCH(A38&amp;B38,Table1[Product / Ingredient Name]&amp;Table1[Supplier Name],0))</f>
        <v>0</v>
      </c>
      <c r="G38" s="82" cm="1">
        <f t="array" ref="G38">INDEX(Table1[Comments],MATCH(A38&amp;B38,Table1[Product / Ingredient Name]&amp;Table1[Supplier Name],0))</f>
        <v>0</v>
      </c>
      <c r="H38" s="82"/>
      <c r="I38" s="114"/>
    </row>
    <row r="39" spans="1:9" ht="15.75" thickBot="1" x14ac:dyDescent="0.3">
      <c r="A39" s="5"/>
      <c r="B39" s="7"/>
      <c r="C39" s="51" cm="1">
        <f t="array" ref="C39">INDEX(Table1[Product / Ingredient Code],MATCH(A39&amp;B39,Table1[Product / Ingredient Name]&amp;Table1[Supplier Name],0))</f>
        <v>0</v>
      </c>
      <c r="D39" s="117" cm="1">
        <f t="array" ref="D39">INDEX(Table1[INCI Name],MATCH(A39&amp;B39,Table1[Product / Ingredient Name]&amp;Table1[Supplier Name],0))</f>
        <v>0</v>
      </c>
      <c r="E39" s="117"/>
      <c r="F39" s="43" cm="1">
        <f t="array" ref="F39">INDEX(Table1[Approved?],MATCH(A39&amp;B39,Table1[Product / Ingredient Name]&amp;Table1[Supplier Name],0))</f>
        <v>0</v>
      </c>
      <c r="G39" s="83" cm="1">
        <f t="array" ref="G39">INDEX(Table1[Comments],MATCH(A39&amp;B39,Table1[Product / Ingredient Name]&amp;Table1[Supplier Name],0))</f>
        <v>0</v>
      </c>
      <c r="H39" s="83"/>
      <c r="I39" s="115"/>
    </row>
    <row r="40" spans="1:9" ht="15.75" thickBot="1" x14ac:dyDescent="0.3"/>
    <row r="41" spans="1:9" ht="19.5" customHeight="1" thickBot="1" x14ac:dyDescent="0.3">
      <c r="A41" s="88" t="s">
        <v>49</v>
      </c>
      <c r="B41" s="89"/>
      <c r="C41" s="89"/>
      <c r="D41" s="89"/>
      <c r="E41" s="89"/>
      <c r="F41" s="89"/>
      <c r="G41" s="89"/>
      <c r="H41" s="89"/>
      <c r="I41" s="90"/>
    </row>
    <row r="42" spans="1:9" ht="75.75" customHeight="1" thickBot="1" x14ac:dyDescent="0.3">
      <c r="A42" s="132"/>
      <c r="B42" s="133"/>
      <c r="C42" s="133"/>
      <c r="D42" s="133"/>
      <c r="E42" s="133"/>
      <c r="F42" s="133"/>
      <c r="G42" s="133"/>
      <c r="H42" s="133"/>
      <c r="I42" s="134"/>
    </row>
    <row r="43" spans="1:9" ht="15.75" thickBot="1" x14ac:dyDescent="0.3"/>
    <row r="44" spans="1:9" ht="19.5" thickBot="1" x14ac:dyDescent="0.3">
      <c r="A44" s="88" t="s">
        <v>69</v>
      </c>
      <c r="B44" s="90"/>
      <c r="C44" s="68"/>
    </row>
    <row r="45" spans="1:9" ht="15.75" thickBot="1" x14ac:dyDescent="0.3"/>
    <row r="46" spans="1:9" ht="19.5" thickBot="1" x14ac:dyDescent="0.3">
      <c r="A46" s="136" t="s">
        <v>70</v>
      </c>
      <c r="B46" s="137"/>
    </row>
    <row r="47" spans="1:9" ht="15.75" thickBot="1" x14ac:dyDescent="0.3">
      <c r="A47" s="65" t="s">
        <v>71</v>
      </c>
      <c r="B47" s="66">
        <f>IFERROR(IF(SUM(H11:H15)/(C44-SUM(C19:D23)-SUM(C27:D31))&gt;1, 1, SUM(H11:H15)/(C44-SUM(C19:D23)-SUM(C27:D31))),)</f>
        <v>0</v>
      </c>
    </row>
    <row r="48" spans="1:9" ht="15.75" thickBot="1" x14ac:dyDescent="0.3">
      <c r="A48" s="65" t="s">
        <v>72</v>
      </c>
      <c r="B48" s="66">
        <f>IFERROR(IF(SUM(I11:I15)/(C44-SUM(C19:D23)-SUM(C27:D31))&gt;1, 1, SUM(I11:I15)/(C44-SUM(C19:D23)-SUM(C27:D31))),)</f>
        <v>0</v>
      </c>
    </row>
    <row r="49" spans="1:2" ht="15.75" thickBot="1" x14ac:dyDescent="0.3">
      <c r="A49" s="67" t="s">
        <v>21</v>
      </c>
      <c r="B49" s="66">
        <f>IFERROR((B47*(C44-SUM(C19:D23)-SUM(C27:D31))/C44*100)+(SUM(H19:H23,H27:H31)/C44*100),)</f>
        <v>0</v>
      </c>
    </row>
    <row r="50" spans="1:2" ht="15.75" thickBot="1" x14ac:dyDescent="0.3">
      <c r="A50" s="67" t="s">
        <v>22</v>
      </c>
      <c r="B50" s="66">
        <f>IFERROR((B48*(C44-SUM(C19:D23)-SUM(C27:D31))/C44*100)+(SUM(I19:I23,I27:I31)/C44*100),)</f>
        <v>0</v>
      </c>
    </row>
    <row r="51" spans="1:2" ht="15.75" thickBot="1" x14ac:dyDescent="0.3">
      <c r="A51" s="67" t="s">
        <v>23</v>
      </c>
      <c r="B51" s="66">
        <f>IFERROR(SUM(J19:J23,J27:J31)/C44*100,)</f>
        <v>0</v>
      </c>
    </row>
    <row r="52" spans="1:2" ht="15.75" thickBot="1" x14ac:dyDescent="0.3">
      <c r="A52" s="67" t="s">
        <v>24</v>
      </c>
      <c r="B52" s="66">
        <f>IFERROR(SUM(K19:K23,K27:K31)/C44*100,)</f>
        <v>0</v>
      </c>
    </row>
    <row r="53" spans="1:2" ht="15.75" thickBot="1" x14ac:dyDescent="0.3">
      <c r="A53" s="67" t="s">
        <v>25</v>
      </c>
      <c r="B53" s="66">
        <f>IFERROR(SUM(L19:L23,L27:L31)/C44*100,)</f>
        <v>0</v>
      </c>
    </row>
    <row r="54" spans="1:2" ht="15.75" thickBot="1" x14ac:dyDescent="0.3">
      <c r="A54" s="67" t="s">
        <v>26</v>
      </c>
      <c r="B54" s="66">
        <f>IFERROR(SUM(M19:M23,M27:M31)/C44*100,)</f>
        <v>0</v>
      </c>
    </row>
  </sheetData>
  <sheetProtection algorithmName="SHA-512" hashValue="lm5LZnvQCH2LQdHsy3yARU7bdJ6XKM4960ZggDcd04+R4e+gKRL59XXmKASZx5kmASVfT2Dgq1rxI0fRxFGPpw==" saltValue="qdDHjonb++ZaEKCfEcRCkg==" spinCount="100000" sheet="1" objects="1" scenarios="1" selectLockedCells="1"/>
  <mergeCells count="64">
    <mergeCell ref="A46:B46"/>
    <mergeCell ref="D36:E36"/>
    <mergeCell ref="G36:I36"/>
    <mergeCell ref="D37:E37"/>
    <mergeCell ref="G37:I37"/>
    <mergeCell ref="D38:E38"/>
    <mergeCell ref="G38:I38"/>
    <mergeCell ref="D39:E39"/>
    <mergeCell ref="G39:I39"/>
    <mergeCell ref="A41:I41"/>
    <mergeCell ref="A42:I42"/>
    <mergeCell ref="A44:B44"/>
    <mergeCell ref="D35:E35"/>
    <mergeCell ref="G35:I35"/>
    <mergeCell ref="C28:D28"/>
    <mergeCell ref="F28:G28"/>
    <mergeCell ref="C29:D29"/>
    <mergeCell ref="F29:G29"/>
    <mergeCell ref="C30:D30"/>
    <mergeCell ref="F30:G30"/>
    <mergeCell ref="C31:D31"/>
    <mergeCell ref="F31:G31"/>
    <mergeCell ref="A33:I33"/>
    <mergeCell ref="D34:E34"/>
    <mergeCell ref="G34:I34"/>
    <mergeCell ref="C27:D27"/>
    <mergeCell ref="F27:G27"/>
    <mergeCell ref="C20:D20"/>
    <mergeCell ref="F20:G20"/>
    <mergeCell ref="C21:D21"/>
    <mergeCell ref="F21:G21"/>
    <mergeCell ref="C22:D22"/>
    <mergeCell ref="F22:G22"/>
    <mergeCell ref="C23:D23"/>
    <mergeCell ref="F23:G23"/>
    <mergeCell ref="A25:P25"/>
    <mergeCell ref="C26:D26"/>
    <mergeCell ref="F26:G26"/>
    <mergeCell ref="F15:G15"/>
    <mergeCell ref="A17:P17"/>
    <mergeCell ref="C18:D18"/>
    <mergeCell ref="F18:G18"/>
    <mergeCell ref="C19:D19"/>
    <mergeCell ref="F19:G19"/>
    <mergeCell ref="F14:G14"/>
    <mergeCell ref="A5:A7"/>
    <mergeCell ref="C5:F5"/>
    <mergeCell ref="G5:L5"/>
    <mergeCell ref="M5:N5"/>
    <mergeCell ref="C6:F6"/>
    <mergeCell ref="G6:L6"/>
    <mergeCell ref="C7:F7"/>
    <mergeCell ref="G7:L7"/>
    <mergeCell ref="A9:P9"/>
    <mergeCell ref="F10:G10"/>
    <mergeCell ref="F11:G11"/>
    <mergeCell ref="F12:G12"/>
    <mergeCell ref="F13:G13"/>
    <mergeCell ref="A1:P1"/>
    <mergeCell ref="A2:P2"/>
    <mergeCell ref="B3:L3"/>
    <mergeCell ref="M3:O3"/>
    <mergeCell ref="B4:L4"/>
    <mergeCell ref="M4:N4"/>
  </mergeCells>
  <pageMargins left="0.7" right="0.7" top="0.75" bottom="0.75" header="0.3" footer="0.3"/>
  <pageSetup paperSize="9" scale="5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19050</xdr:rowOff>
                  </from>
                  <to>
                    <xdr:col>1</xdr:col>
                    <xdr:colOff>800100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0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19050</xdr:rowOff>
                  </from>
                  <to>
                    <xdr:col>1</xdr:col>
                    <xdr:colOff>800100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1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19050</xdr:rowOff>
                  </from>
                  <to>
                    <xdr:col>1</xdr:col>
                    <xdr:colOff>800100</xdr:colOff>
                    <xdr:row>5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9CFE95F9-C812-4011-81FF-36412BF218F6}">
          <x14:formula1>
            <xm:f>OFFSET('Supplier List'!$S$1,0,0,COUNTA('Supplier List'!$S:$S),1)</xm:f>
          </x14:formula1>
          <xm:sqref>B27:B31 B19:B23 B35:B39 B11:B15</xm:sqref>
        </x14:dataValidation>
        <x14:dataValidation type="list" allowBlank="1" showInputMessage="1" xr:uid="{2AD44654-0C8B-4064-9866-CC9D07BF799D}">
          <x14:formula1>
            <xm:f>OFFSET('Supplier List'!$R$1,0,0,COUNTA('Supplier List'!$R:$R),1)</xm:f>
          </x14:formula1>
          <xm:sqref>A27:A31 A19:A23 A35:A39 A11:A15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aaff38-6ee1-42ab-ac88-912220d8aca0">
      <Terms xmlns="http://schemas.microsoft.com/office/infopath/2007/PartnerControls"/>
    </lcf76f155ced4ddcb4097134ff3c332f>
    <TaxCatchAll xmlns="d970a71a-067b-4579-9ef2-fc95459bf1dd" xsi:nil="true"/>
    <SharedWithUsers xmlns="d970a71a-067b-4579-9ef2-fc95459bf1dd">
      <UserInfo>
        <DisplayName>Ruwi Jayasuriya</DisplayName>
        <AccountId>30</AccountId>
        <AccountType/>
      </UserInfo>
      <UserInfo>
        <DisplayName>Mark Shaw</DisplayName>
        <AccountId>220</AccountId>
        <AccountType/>
      </UserInfo>
    </SharedWithUsers>
    <MediaLengthInSeconds xmlns="f1aaff38-6ee1-42ab-ac88-912220d8aca0" xsi:nil="true"/>
    <ReviewDate xmlns="f1aaff38-6ee1-42ab-ac88-912220d8aca0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1E4592DB92F349847FB0A11840B693" ma:contentTypeVersion="19" ma:contentTypeDescription="Create a new document." ma:contentTypeScope="" ma:versionID="bedee9bae05610ebe175fa2cb62eb744">
  <xsd:schema xmlns:xsd="http://www.w3.org/2001/XMLSchema" xmlns:xs="http://www.w3.org/2001/XMLSchema" xmlns:p="http://schemas.microsoft.com/office/2006/metadata/properties" xmlns:ns1="http://schemas.microsoft.com/sharepoint/v3" xmlns:ns2="f1aaff38-6ee1-42ab-ac88-912220d8aca0" xmlns:ns3="d970a71a-067b-4579-9ef2-fc95459bf1dd" targetNamespace="http://schemas.microsoft.com/office/2006/metadata/properties" ma:root="true" ma:fieldsID="6fddbc4bbd110be9d07b42bc8fd7803f" ns1:_="" ns2:_="" ns3:_="">
    <xsd:import namespace="http://schemas.microsoft.com/sharepoint/v3"/>
    <xsd:import namespace="f1aaff38-6ee1-42ab-ac88-912220d8aca0"/>
    <xsd:import namespace="d970a71a-067b-4579-9ef2-fc95459bf1d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ReviewDat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aff38-6ee1-42ab-ac88-912220d8ac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ewDate" ma:index="18" nillable="true" ma:displayName="Review Date" ma:format="DateOnly" ma:internalName="ReviewDat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1e0ba5d-d977-47f1-8625-64771bfc50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0a71a-067b-4579-9ef2-fc95459bf1d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bd2584-50bf-46b7-a1a5-f73c690ba536}" ma:internalName="TaxCatchAll" ma:showField="CatchAllData" ma:web="d970a71a-067b-4579-9ef2-fc95459bf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ABDBF6-0690-446E-B349-576C3763D61C}">
  <ds:schemaRefs>
    <ds:schemaRef ds:uri="http://schemas.microsoft.com/office/2006/metadata/properties"/>
    <ds:schemaRef ds:uri="http://schemas.microsoft.com/office/infopath/2007/PartnerControls"/>
    <ds:schemaRef ds:uri="4c7fd4e0-2dd9-4b3d-9990-67c922c645f7"/>
    <ds:schemaRef ds:uri="eae7b6ca-a5ea-4503-81a9-b3b24ced2950"/>
  </ds:schemaRefs>
</ds:datastoreItem>
</file>

<file path=customXml/itemProps2.xml><?xml version="1.0" encoding="utf-8"?>
<ds:datastoreItem xmlns:ds="http://schemas.openxmlformats.org/officeDocument/2006/customXml" ds:itemID="{01DE5334-0E09-45C9-9CE4-F9E16087D0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9D691D-4C55-4D2B-B986-5D8323C9E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Product List</vt:lpstr>
      <vt:lpstr>Supplier List</vt:lpstr>
      <vt:lpstr>Formula (1)</vt:lpstr>
      <vt:lpstr>Formula (2)</vt:lpstr>
      <vt:lpstr>Aqueous Extract (1)</vt:lpstr>
      <vt:lpstr>Aqueous Extract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Blair</dc:creator>
  <cp:keywords/>
  <dc:description/>
  <cp:lastModifiedBy>Andrew Sosimenko</cp:lastModifiedBy>
  <cp:revision/>
  <dcterms:created xsi:type="dcterms:W3CDTF">2022-12-08T04:02:26Z</dcterms:created>
  <dcterms:modified xsi:type="dcterms:W3CDTF">2024-05-06T22:45:11Z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0x010100011E4592DB92F349847FB0A11840B693</vt:lpwstr>
  </property>
  <property fmtid="{D5CDD505-2E9C-101B-9397-08002B2CF9AE}" pid="3" name="MediaServiceImageTags">
    <vt:lpwstr/>
  </property>
  <property fmtid="{D5CDD505-2E9C-101B-9397-08002B2CF9AE}" pid="4" name="Order">
    <vt:r8>100511000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